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7575" windowHeight="4365" tabRatio="741" activeTab="4"/>
  </bookViews>
  <sheets>
    <sheet name="mustard grain" sheetId="1" r:id="rId1"/>
    <sheet name="Bajra grain" sheetId="2" r:id="rId2"/>
    <sheet name="PH&amp; EC" sheetId="3" r:id="rId3"/>
    <sheet name="SOC" sheetId="4" r:id="rId4"/>
    <sheet name="NPK" sheetId="5" r:id="rId5"/>
    <sheet name="P fractions" sheetId="7" r:id="rId6"/>
    <sheet name="K fractions" sheetId="14" r:id="rId7"/>
    <sheet name="Microbial" sheetId="8" r:id="rId8"/>
    <sheet name="% Nutrient uin straw and grain" sheetId="9" state="hidden" r:id="rId9"/>
    <sheet name="Nut uptake" sheetId="10" r:id="rId10"/>
    <sheet name="Sheet1" sheetId="11" state="hidden" r:id="rId11"/>
    <sheet name="Sheet2" sheetId="12" state="hidden" r:id="rId12"/>
    <sheet name="Sheet3" sheetId="13" state="hidden" r:id="rId13"/>
  </sheets>
  <calcPr calcId="144525"/>
</workbook>
</file>

<file path=xl/calcChain.xml><?xml version="1.0" encoding="utf-8"?>
<calcChain xmlns="http://schemas.openxmlformats.org/spreadsheetml/2006/main">
  <c r="D40" i="10" l="1"/>
  <c r="E40" i="10"/>
  <c r="D41" i="10"/>
  <c r="E41" i="10"/>
  <c r="D42" i="10"/>
  <c r="E42" i="10"/>
  <c r="D43" i="10"/>
  <c r="E43" i="10"/>
  <c r="D44" i="10"/>
  <c r="E44" i="10"/>
  <c r="D45" i="10"/>
  <c r="E45" i="10"/>
  <c r="D46" i="10"/>
  <c r="E46" i="10"/>
  <c r="D47" i="10"/>
  <c r="E47" i="10"/>
  <c r="H5" i="4" l="1"/>
  <c r="H6" i="4"/>
  <c r="H7" i="4"/>
  <c r="H8" i="4"/>
  <c r="H9" i="4"/>
  <c r="H10" i="4"/>
  <c r="H11" i="4"/>
  <c r="H12" i="4"/>
  <c r="H4" i="4"/>
  <c r="Q7" i="1"/>
  <c r="Q8" i="1"/>
  <c r="Q9" i="1"/>
  <c r="Q10" i="1"/>
  <c r="Q11" i="1"/>
  <c r="Q12" i="1"/>
  <c r="Q13" i="1"/>
  <c r="Q6" i="1"/>
  <c r="AK12" i="5" l="1"/>
  <c r="AJ12" i="5"/>
  <c r="AI12" i="5"/>
  <c r="Y69" i="7" l="1"/>
  <c r="Y68" i="7"/>
  <c r="Y66" i="7"/>
  <c r="Y65" i="7"/>
  <c r="U71" i="7"/>
  <c r="U69" i="7"/>
  <c r="U68" i="7"/>
  <c r="U66" i="7"/>
  <c r="U65" i="7"/>
  <c r="Q71" i="7"/>
  <c r="Q69" i="7"/>
  <c r="Q68" i="7"/>
  <c r="Q66" i="7"/>
  <c r="Q65" i="7"/>
  <c r="M71" i="7"/>
  <c r="M69" i="7"/>
  <c r="M68" i="7"/>
  <c r="M66" i="7"/>
  <c r="M65" i="7"/>
  <c r="I71" i="7"/>
  <c r="I69" i="7"/>
  <c r="I68" i="7"/>
  <c r="I66" i="7"/>
  <c r="I65" i="7"/>
  <c r="AB70" i="7"/>
  <c r="AA70" i="7"/>
  <c r="Z70" i="7"/>
  <c r="Y70" i="7"/>
  <c r="U70" i="7"/>
  <c r="Q70" i="7"/>
  <c r="M70" i="7"/>
  <c r="I70" i="7"/>
  <c r="E70" i="7"/>
  <c r="AB67" i="7"/>
  <c r="AA67" i="7"/>
  <c r="Z67" i="7"/>
  <c r="Y67" i="7"/>
  <c r="U67" i="7"/>
  <c r="Q67" i="7"/>
  <c r="M67" i="7"/>
  <c r="I67" i="7"/>
  <c r="E67" i="7"/>
  <c r="AB64" i="7"/>
  <c r="AA64" i="7"/>
  <c r="Z64" i="7"/>
  <c r="Y64" i="7"/>
  <c r="U64" i="7"/>
  <c r="Q64" i="7"/>
  <c r="M64" i="7"/>
  <c r="I64" i="7"/>
  <c r="E64" i="7"/>
  <c r="AB63" i="7"/>
  <c r="AA63" i="7"/>
  <c r="Z63" i="7"/>
  <c r="U63" i="7"/>
  <c r="Q63" i="7"/>
  <c r="M63" i="7"/>
  <c r="I63" i="7"/>
  <c r="E63" i="7"/>
  <c r="AC70" i="7" l="1"/>
  <c r="AC64" i="7"/>
  <c r="AC67" i="7"/>
  <c r="AC63" i="7"/>
  <c r="AN12" i="8"/>
  <c r="AN11" i="8"/>
  <c r="AN10" i="8"/>
  <c r="AN9" i="8"/>
  <c r="AN8" i="8"/>
  <c r="AN7" i="8"/>
  <c r="AN6" i="8"/>
  <c r="AN5" i="8"/>
  <c r="E65" i="7" l="1"/>
  <c r="E66" i="7"/>
  <c r="E68" i="7"/>
  <c r="E69" i="7"/>
  <c r="E71" i="7"/>
  <c r="E24" i="3"/>
  <c r="E25" i="3"/>
  <c r="E26" i="3"/>
  <c r="E27" i="3"/>
  <c r="E28" i="3"/>
  <c r="E29" i="3"/>
  <c r="E30" i="3"/>
  <c r="E31" i="3"/>
  <c r="E23" i="3"/>
  <c r="AM26" i="8"/>
  <c r="AN26" i="8"/>
  <c r="AL26" i="8"/>
  <c r="AK26" i="8"/>
  <c r="I15" i="10"/>
  <c r="I16" i="10" s="1"/>
  <c r="I17" i="10" s="1"/>
  <c r="I34" i="10"/>
  <c r="I35" i="10" s="1"/>
  <c r="I36" i="10" s="1"/>
  <c r="BL34" i="10"/>
  <c r="BL35" i="10" s="1"/>
  <c r="BL36" i="10" s="1"/>
  <c r="BK34" i="10"/>
  <c r="BK35" i="10" s="1"/>
  <c r="BK36" i="10" s="1"/>
  <c r="BJ34" i="10"/>
  <c r="BJ35" i="10" s="1"/>
  <c r="BJ36" i="10" s="1"/>
  <c r="BI34" i="10"/>
  <c r="BI35" i="10" s="1"/>
  <c r="BI36" i="10" s="1"/>
  <c r="BH34" i="10"/>
  <c r="BH35" i="10" s="1"/>
  <c r="BH36" i="10" s="1"/>
  <c r="BG34" i="10"/>
  <c r="BG35" i="10" s="1"/>
  <c r="BG36" i="10" s="1"/>
  <c r="BL15" i="10"/>
  <c r="BL16" i="10" s="1"/>
  <c r="BL17" i="10" s="1"/>
  <c r="BK15" i="10"/>
  <c r="BK16" i="10" s="1"/>
  <c r="BK17" i="10" s="1"/>
  <c r="BJ15" i="10"/>
  <c r="BJ16" i="10" s="1"/>
  <c r="BJ17" i="10" s="1"/>
  <c r="BI15" i="10"/>
  <c r="BI16" i="10" s="1"/>
  <c r="BI17" i="10" s="1"/>
  <c r="BH15" i="10"/>
  <c r="BH16" i="10" s="1"/>
  <c r="BH17" i="10" s="1"/>
  <c r="BG15" i="10"/>
  <c r="BG16" i="10" s="1"/>
  <c r="BG17" i="10" s="1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BE31" i="10"/>
  <c r="BD31" i="10"/>
  <c r="BC31" i="10"/>
  <c r="BB31" i="10"/>
  <c r="BA31" i="10"/>
  <c r="AZ31" i="10"/>
  <c r="AY31" i="10"/>
  <c r="AX31" i="10"/>
  <c r="AW31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BE13" i="10"/>
  <c r="BD13" i="10"/>
  <c r="BC13" i="10"/>
  <c r="BB13" i="10"/>
  <c r="BE12" i="10"/>
  <c r="BD12" i="10"/>
  <c r="BC12" i="10"/>
  <c r="BB12" i="10"/>
  <c r="BE11" i="10"/>
  <c r="BD11" i="10"/>
  <c r="BC11" i="10"/>
  <c r="BB11" i="10"/>
  <c r="BE10" i="10"/>
  <c r="BD10" i="10"/>
  <c r="BC10" i="10"/>
  <c r="BB10" i="10"/>
  <c r="BE9" i="10"/>
  <c r="BD9" i="10"/>
  <c r="BC9" i="10"/>
  <c r="BB9" i="10"/>
  <c r="BE8" i="10"/>
  <c r="BD8" i="10"/>
  <c r="BC8" i="10"/>
  <c r="BB8" i="10"/>
  <c r="BE7" i="10"/>
  <c r="BD7" i="10"/>
  <c r="BC7" i="10"/>
  <c r="BB7" i="10"/>
  <c r="BE6" i="10"/>
  <c r="BD6" i="10"/>
  <c r="BC6" i="10"/>
  <c r="BB6" i="10"/>
  <c r="BE5" i="10"/>
  <c r="BD5" i="10"/>
  <c r="BC5" i="10"/>
  <c r="BB5" i="10"/>
  <c r="AX6" i="10"/>
  <c r="AY6" i="10"/>
  <c r="BA6" i="10" s="1"/>
  <c r="AZ6" i="10"/>
  <c r="AX7" i="10"/>
  <c r="AY7" i="10"/>
  <c r="AZ7" i="10"/>
  <c r="AX8" i="10"/>
  <c r="BA8" i="10" s="1"/>
  <c r="AY8" i="10"/>
  <c r="AZ8" i="10"/>
  <c r="AX9" i="10"/>
  <c r="AY9" i="10"/>
  <c r="AZ9" i="10"/>
  <c r="AX10" i="10"/>
  <c r="AY10" i="10"/>
  <c r="BA10" i="10" s="1"/>
  <c r="AZ10" i="10"/>
  <c r="AX11" i="10"/>
  <c r="AY11" i="10"/>
  <c r="AZ11" i="10"/>
  <c r="AX12" i="10"/>
  <c r="BA12" i="10" s="1"/>
  <c r="AY12" i="10"/>
  <c r="AZ12" i="10"/>
  <c r="AX13" i="10"/>
  <c r="AY13" i="10"/>
  <c r="BA13" i="10" s="1"/>
  <c r="AZ13" i="10"/>
  <c r="AY5" i="10"/>
  <c r="AZ5" i="10"/>
  <c r="AX5" i="10"/>
  <c r="BA5" i="10" s="1"/>
  <c r="AV13" i="10"/>
  <c r="AU13" i="10"/>
  <c r="AT13" i="10"/>
  <c r="AW13" i="10" s="1"/>
  <c r="AV12" i="10"/>
  <c r="AU12" i="10"/>
  <c r="AT12" i="10"/>
  <c r="AW12" i="10" s="1"/>
  <c r="AV11" i="10"/>
  <c r="AU11" i="10"/>
  <c r="AT11" i="10"/>
  <c r="AW11" i="10" s="1"/>
  <c r="AV10" i="10"/>
  <c r="AU10" i="10"/>
  <c r="AT10" i="10"/>
  <c r="AW10" i="10" s="1"/>
  <c r="AV9" i="10"/>
  <c r="AU9" i="10"/>
  <c r="AT9" i="10"/>
  <c r="AW9" i="10" s="1"/>
  <c r="AV8" i="10"/>
  <c r="AU8" i="10"/>
  <c r="AT8" i="10"/>
  <c r="AW8" i="10" s="1"/>
  <c r="AV7" i="10"/>
  <c r="AU7" i="10"/>
  <c r="AT7" i="10"/>
  <c r="AW7" i="10" s="1"/>
  <c r="AV6" i="10"/>
  <c r="AU6" i="10"/>
  <c r="AT6" i="10"/>
  <c r="AW6" i="10" s="1"/>
  <c r="AV5" i="10"/>
  <c r="AU5" i="10"/>
  <c r="AT5" i="10"/>
  <c r="AW5" i="10" s="1"/>
  <c r="AP6" i="10"/>
  <c r="AS6" i="10" s="1"/>
  <c r="AQ6" i="10"/>
  <c r="AR6" i="10"/>
  <c r="AP7" i="10"/>
  <c r="AQ7" i="10"/>
  <c r="AR7" i="10"/>
  <c r="AP8" i="10"/>
  <c r="AQ8" i="10"/>
  <c r="AR8" i="10"/>
  <c r="AP9" i="10"/>
  <c r="AQ9" i="10"/>
  <c r="AR9" i="10"/>
  <c r="AP10" i="10"/>
  <c r="AS10" i="10" s="1"/>
  <c r="AQ10" i="10"/>
  <c r="AR10" i="10"/>
  <c r="AP11" i="10"/>
  <c r="AQ11" i="10"/>
  <c r="AR11" i="10"/>
  <c r="AP12" i="10"/>
  <c r="AQ12" i="10"/>
  <c r="AR12" i="10"/>
  <c r="AP13" i="10"/>
  <c r="AQ13" i="10"/>
  <c r="AR13" i="10"/>
  <c r="AQ5" i="10"/>
  <c r="AS5" i="10" s="1"/>
  <c r="AR5" i="10"/>
  <c r="AP5" i="10"/>
  <c r="AN13" i="10"/>
  <c r="AO13" i="10" s="1"/>
  <c r="AM13" i="10"/>
  <c r="AL13" i="10"/>
  <c r="AN12" i="10"/>
  <c r="AM12" i="10"/>
  <c r="AL12" i="10"/>
  <c r="AN11" i="10"/>
  <c r="AM11" i="10"/>
  <c r="AL11" i="10"/>
  <c r="AN10" i="10"/>
  <c r="AO10" i="10" s="1"/>
  <c r="AM10" i="10"/>
  <c r="AL10" i="10"/>
  <c r="AN9" i="10"/>
  <c r="AO9" i="10" s="1"/>
  <c r="AM9" i="10"/>
  <c r="AL9" i="10"/>
  <c r="AN8" i="10"/>
  <c r="AM8" i="10"/>
  <c r="AL8" i="10"/>
  <c r="AN7" i="10"/>
  <c r="AM7" i="10"/>
  <c r="AL7" i="10"/>
  <c r="AN6" i="10"/>
  <c r="AO6" i="10" s="1"/>
  <c r="AM6" i="10"/>
  <c r="AL6" i="10"/>
  <c r="AN5" i="10"/>
  <c r="AO5" i="10" s="1"/>
  <c r="AM5" i="10"/>
  <c r="AL5" i="10"/>
  <c r="AH6" i="10"/>
  <c r="AI6" i="10"/>
  <c r="AJ6" i="10"/>
  <c r="AH7" i="10"/>
  <c r="AI7" i="10"/>
  <c r="AJ7" i="10"/>
  <c r="AH8" i="10"/>
  <c r="AI8" i="10"/>
  <c r="AJ8" i="10"/>
  <c r="AH9" i="10"/>
  <c r="AK9" i="10" s="1"/>
  <c r="AI9" i="10"/>
  <c r="AJ9" i="10"/>
  <c r="AH10" i="10"/>
  <c r="AI10" i="10"/>
  <c r="AJ10" i="10"/>
  <c r="AH11" i="10"/>
  <c r="AI11" i="10"/>
  <c r="AJ11" i="10"/>
  <c r="AH12" i="10"/>
  <c r="AI12" i="10"/>
  <c r="AJ12" i="10"/>
  <c r="AH13" i="10"/>
  <c r="AK13" i="10" s="1"/>
  <c r="AI13" i="10"/>
  <c r="AJ13" i="10"/>
  <c r="AI5" i="10"/>
  <c r="AJ5" i="10"/>
  <c r="AH5" i="10"/>
  <c r="BA32" i="9"/>
  <c r="AZ32" i="9"/>
  <c r="AY32" i="9"/>
  <c r="BB32" i="9" s="1"/>
  <c r="BA31" i="9"/>
  <c r="AZ31" i="9"/>
  <c r="AY31" i="9"/>
  <c r="BB31" i="9" s="1"/>
  <c r="BA30" i="9"/>
  <c r="AZ30" i="9"/>
  <c r="AY30" i="9"/>
  <c r="BB30" i="9" s="1"/>
  <c r="BA29" i="9"/>
  <c r="AZ29" i="9"/>
  <c r="AY29" i="9"/>
  <c r="BB29" i="9" s="1"/>
  <c r="BA28" i="9"/>
  <c r="AZ28" i="9"/>
  <c r="AY28" i="9"/>
  <c r="BB28" i="9" s="1"/>
  <c r="BA27" i="9"/>
  <c r="AZ27" i="9"/>
  <c r="AY27" i="9"/>
  <c r="BB27" i="9" s="1"/>
  <c r="BA26" i="9"/>
  <c r="AZ26" i="9"/>
  <c r="AY26" i="9"/>
  <c r="BB26" i="9" s="1"/>
  <c r="BA25" i="9"/>
  <c r="AZ25" i="9"/>
  <c r="AY25" i="9"/>
  <c r="BB25" i="9" s="1"/>
  <c r="BA24" i="9"/>
  <c r="AZ24" i="9"/>
  <c r="AY24" i="9"/>
  <c r="AY6" i="9"/>
  <c r="AZ6" i="9"/>
  <c r="BA6" i="9"/>
  <c r="BB6" i="9" s="1"/>
  <c r="AY7" i="9"/>
  <c r="BB7" i="9" s="1"/>
  <c r="AZ7" i="9"/>
  <c r="BA7" i="9"/>
  <c r="AY8" i="9"/>
  <c r="BB8" i="9" s="1"/>
  <c r="AZ8" i="9"/>
  <c r="BA8" i="9"/>
  <c r="AY9" i="9"/>
  <c r="AZ9" i="9"/>
  <c r="BB9" i="9" s="1"/>
  <c r="BA9" i="9"/>
  <c r="AY10" i="9"/>
  <c r="AZ10" i="9"/>
  <c r="BA10" i="9"/>
  <c r="BB10" i="9" s="1"/>
  <c r="AY11" i="9"/>
  <c r="BB11" i="9" s="1"/>
  <c r="AZ11" i="9"/>
  <c r="BA11" i="9"/>
  <c r="AY12" i="9"/>
  <c r="BB12" i="9" s="1"/>
  <c r="AZ12" i="9"/>
  <c r="BA12" i="9"/>
  <c r="AY13" i="9"/>
  <c r="AZ13" i="9"/>
  <c r="BB13" i="9" s="1"/>
  <c r="BA13" i="9"/>
  <c r="AZ5" i="9"/>
  <c r="BA5" i="9"/>
  <c r="AY5" i="9"/>
  <c r="BB5" i="9" s="1"/>
  <c r="AD25" i="9"/>
  <c r="AD26" i="9"/>
  <c r="AD27" i="9"/>
  <c r="AD28" i="9"/>
  <c r="AD29" i="9"/>
  <c r="AD30" i="9"/>
  <c r="AD31" i="9"/>
  <c r="AD32" i="9"/>
  <c r="AD24" i="9"/>
  <c r="AH25" i="9"/>
  <c r="AH26" i="9"/>
  <c r="AH27" i="9"/>
  <c r="AH28" i="9"/>
  <c r="AH29" i="9"/>
  <c r="AH30" i="9"/>
  <c r="AH31" i="9"/>
  <c r="AH32" i="9"/>
  <c r="AH24" i="9"/>
  <c r="AL25" i="9"/>
  <c r="AL26" i="9"/>
  <c r="AL27" i="9"/>
  <c r="AL28" i="9"/>
  <c r="AL29" i="9"/>
  <c r="AL30" i="9"/>
  <c r="AL31" i="9"/>
  <c r="AL32" i="9"/>
  <c r="AL24" i="9"/>
  <c r="AP25" i="9"/>
  <c r="AP26" i="9"/>
  <c r="AP27" i="9"/>
  <c r="AP28" i="9"/>
  <c r="AP29" i="9"/>
  <c r="AP30" i="9"/>
  <c r="AP31" i="9"/>
  <c r="AP32" i="9"/>
  <c r="AP24" i="9"/>
  <c r="AT25" i="9"/>
  <c r="AT26" i="9"/>
  <c r="AT27" i="9"/>
  <c r="AT28" i="9"/>
  <c r="AT29" i="9"/>
  <c r="AT30" i="9"/>
  <c r="AT31" i="9"/>
  <c r="AT32" i="9"/>
  <c r="AT24" i="9"/>
  <c r="AX25" i="9"/>
  <c r="AX26" i="9"/>
  <c r="AX27" i="9"/>
  <c r="AX28" i="9"/>
  <c r="AX29" i="9"/>
  <c r="AX30" i="9"/>
  <c r="AX31" i="9"/>
  <c r="AX32" i="9"/>
  <c r="AX24" i="9"/>
  <c r="AX6" i="9"/>
  <c r="AX7" i="9"/>
  <c r="AX8" i="9"/>
  <c r="AX9" i="9"/>
  <c r="AX10" i="9"/>
  <c r="AX11" i="9"/>
  <c r="AX12" i="9"/>
  <c r="AX13" i="9"/>
  <c r="AX5" i="9"/>
  <c r="AT6" i="9"/>
  <c r="AT7" i="9"/>
  <c r="AT8" i="9"/>
  <c r="AT9" i="9"/>
  <c r="AT10" i="9"/>
  <c r="AT11" i="9"/>
  <c r="AT12" i="9"/>
  <c r="AT13" i="9"/>
  <c r="AT5" i="9"/>
  <c r="AP6" i="9"/>
  <c r="AP7" i="9"/>
  <c r="AP8" i="9"/>
  <c r="AP9" i="9"/>
  <c r="AP10" i="9"/>
  <c r="AP11" i="9"/>
  <c r="AP12" i="9"/>
  <c r="AP13" i="9"/>
  <c r="AP5" i="9"/>
  <c r="AL6" i="9"/>
  <c r="AL7" i="9"/>
  <c r="AL8" i="9"/>
  <c r="AL9" i="9"/>
  <c r="AL10" i="9"/>
  <c r="AL11" i="9"/>
  <c r="AL12" i="9"/>
  <c r="AL13" i="9"/>
  <c r="AL5" i="9"/>
  <c r="AH6" i="9"/>
  <c r="AH7" i="9"/>
  <c r="AH8" i="9"/>
  <c r="AH9" i="9"/>
  <c r="AH10" i="9"/>
  <c r="AH11" i="9"/>
  <c r="AH12" i="9"/>
  <c r="AH13" i="9"/>
  <c r="AH5" i="9"/>
  <c r="AD6" i="9"/>
  <c r="AD7" i="9"/>
  <c r="AD8" i="9"/>
  <c r="AD9" i="9"/>
  <c r="AD10" i="9"/>
  <c r="AD11" i="9"/>
  <c r="AD12" i="9"/>
  <c r="AD13" i="9"/>
  <c r="AD5" i="9"/>
  <c r="Y32" i="9"/>
  <c r="U32" i="9"/>
  <c r="Q32" i="9"/>
  <c r="M32" i="9"/>
  <c r="I32" i="9"/>
  <c r="E32" i="9"/>
  <c r="Y31" i="9"/>
  <c r="U31" i="9"/>
  <c r="Q31" i="9"/>
  <c r="M31" i="9"/>
  <c r="I31" i="9"/>
  <c r="E31" i="9"/>
  <c r="Y30" i="9"/>
  <c r="U30" i="9"/>
  <c r="Q30" i="9"/>
  <c r="M30" i="9"/>
  <c r="I30" i="9"/>
  <c r="E30" i="9"/>
  <c r="Y29" i="9"/>
  <c r="U29" i="9"/>
  <c r="Q29" i="9"/>
  <c r="M29" i="9"/>
  <c r="I29" i="9"/>
  <c r="E29" i="9"/>
  <c r="Y28" i="9"/>
  <c r="U28" i="9"/>
  <c r="Q28" i="9"/>
  <c r="M28" i="9"/>
  <c r="I28" i="9"/>
  <c r="E28" i="9"/>
  <c r="Y27" i="9"/>
  <c r="U27" i="9"/>
  <c r="Q27" i="9"/>
  <c r="M27" i="9"/>
  <c r="I27" i="9"/>
  <c r="E27" i="9"/>
  <c r="Y26" i="9"/>
  <c r="U26" i="9"/>
  <c r="Q26" i="9"/>
  <c r="M26" i="9"/>
  <c r="I26" i="9"/>
  <c r="E26" i="9"/>
  <c r="Y25" i="9"/>
  <c r="U25" i="9"/>
  <c r="Q25" i="9"/>
  <c r="M25" i="9"/>
  <c r="I25" i="9"/>
  <c r="E25" i="9"/>
  <c r="Y24" i="9"/>
  <c r="U24" i="9"/>
  <c r="Q24" i="9"/>
  <c r="M24" i="9"/>
  <c r="I24" i="9"/>
  <c r="E24" i="9"/>
  <c r="BB24" i="9" l="1"/>
  <c r="AK5" i="10"/>
  <c r="AK12" i="10"/>
  <c r="AK11" i="10"/>
  <c r="AK10" i="10"/>
  <c r="AK8" i="10"/>
  <c r="AK7" i="10"/>
  <c r="AK6" i="10"/>
  <c r="AS13" i="10"/>
  <c r="AS12" i="10"/>
  <c r="AS9" i="10"/>
  <c r="AS8" i="10"/>
  <c r="BA11" i="10"/>
  <c r="BA7" i="10"/>
  <c r="BA9" i="10"/>
  <c r="AS11" i="10"/>
  <c r="AS7" i="10"/>
  <c r="AO7" i="10"/>
  <c r="AO11" i="10"/>
  <c r="AO8" i="10"/>
  <c r="AO12" i="10"/>
  <c r="AI29" i="3" l="1"/>
  <c r="AI28" i="3"/>
  <c r="AI27" i="3"/>
  <c r="AI26" i="3"/>
  <c r="AI25" i="3"/>
  <c r="AI24" i="3"/>
  <c r="AI23" i="3"/>
  <c r="AI22" i="3"/>
  <c r="AH29" i="3"/>
  <c r="AH28" i="3"/>
  <c r="AH27" i="3"/>
  <c r="AH26" i="3"/>
  <c r="AH25" i="3"/>
  <c r="AH24" i="3"/>
  <c r="AH23" i="3"/>
  <c r="AH22" i="3"/>
  <c r="AG29" i="3"/>
  <c r="AG28" i="3"/>
  <c r="AG27" i="3"/>
  <c r="AG26" i="3"/>
  <c r="AG25" i="3"/>
  <c r="AG24" i="3"/>
  <c r="AG23" i="3"/>
  <c r="AG22" i="3"/>
  <c r="AF29" i="3"/>
  <c r="AF28" i="3"/>
  <c r="AF27" i="3"/>
  <c r="AF26" i="3"/>
  <c r="AF25" i="3"/>
  <c r="AF24" i="3"/>
  <c r="AF23" i="3"/>
  <c r="AF22" i="3"/>
  <c r="AE29" i="3"/>
  <c r="AE28" i="3"/>
  <c r="AE27" i="3"/>
  <c r="AE26" i="3"/>
  <c r="AE25" i="3"/>
  <c r="AE24" i="3"/>
  <c r="AE23" i="3"/>
  <c r="AE22" i="3"/>
  <c r="AD29" i="3"/>
  <c r="AD28" i="3"/>
  <c r="AD27" i="3"/>
  <c r="AD26" i="3"/>
  <c r="AD25" i="3"/>
  <c r="AD24" i="3"/>
  <c r="AD23" i="3"/>
  <c r="AD22" i="3"/>
  <c r="AC29" i="3"/>
  <c r="AC28" i="3"/>
  <c r="AC27" i="3"/>
  <c r="AC26" i="3"/>
  <c r="AC25" i="3"/>
  <c r="AC24" i="3"/>
  <c r="AC23" i="3"/>
  <c r="AC22" i="3"/>
  <c r="AB13" i="3"/>
  <c r="AB14" i="3" s="1"/>
  <c r="AB15" i="3" s="1"/>
  <c r="AA13" i="3"/>
  <c r="AA14" i="3" s="1"/>
  <c r="AA15" i="3" s="1"/>
  <c r="Z13" i="3"/>
  <c r="Z14" i="3" s="1"/>
  <c r="Z15" i="3" s="1"/>
  <c r="Y13" i="3"/>
  <c r="Y14" i="3" s="1"/>
  <c r="Y15" i="3" s="1"/>
  <c r="X13" i="3"/>
  <c r="X14" i="3" s="1"/>
  <c r="X15" i="3" s="1"/>
  <c r="W13" i="3"/>
  <c r="W14" i="3" s="1"/>
  <c r="W15" i="3" s="1"/>
  <c r="V13" i="3"/>
  <c r="V14" i="3" s="1"/>
  <c r="V15" i="3" s="1"/>
  <c r="AB31" i="3"/>
  <c r="AB32" i="3" s="1"/>
  <c r="AB33" i="3" s="1"/>
  <c r="AA31" i="3"/>
  <c r="AA32" i="3" s="1"/>
  <c r="AA33" i="3" s="1"/>
  <c r="Z31" i="3"/>
  <c r="Z32" i="3" s="1"/>
  <c r="Z33" i="3" s="1"/>
  <c r="Y31" i="3"/>
  <c r="Y32" i="3" s="1"/>
  <c r="Y33" i="3" s="1"/>
  <c r="X31" i="3"/>
  <c r="X32" i="3" s="1"/>
  <c r="X33" i="3" s="1"/>
  <c r="W31" i="3"/>
  <c r="W32" i="3" s="1"/>
  <c r="W33" i="3" s="1"/>
  <c r="V31" i="3"/>
  <c r="V32" i="3" s="1"/>
  <c r="V33" i="3" s="1"/>
  <c r="AJ28" i="8"/>
  <c r="AJ29" i="8" s="1"/>
  <c r="AJ30" i="8" s="1"/>
  <c r="AI28" i="8"/>
  <c r="AI29" i="8" s="1"/>
  <c r="AI30" i="8" s="1"/>
  <c r="AH28" i="8"/>
  <c r="AH29" i="8" s="1"/>
  <c r="AH30" i="8" s="1"/>
  <c r="AG28" i="8"/>
  <c r="AG29" i="8" s="1"/>
  <c r="AG30" i="8" s="1"/>
  <c r="AC103" i="7"/>
  <c r="AC104" i="7" s="1"/>
  <c r="AC105" i="7" s="1"/>
  <c r="AC88" i="7"/>
  <c r="AC89" i="7" s="1"/>
  <c r="AC90" i="7" s="1"/>
  <c r="AB101" i="7"/>
  <c r="AA101" i="7"/>
  <c r="Z101" i="7"/>
  <c r="AB100" i="7"/>
  <c r="AA100" i="7"/>
  <c r="Z100" i="7"/>
  <c r="AB99" i="7"/>
  <c r="AA99" i="7"/>
  <c r="Z99" i="7"/>
  <c r="AB98" i="7"/>
  <c r="AA98" i="7"/>
  <c r="Z98" i="7"/>
  <c r="AB97" i="7"/>
  <c r="AA97" i="7"/>
  <c r="Z97" i="7"/>
  <c r="AB96" i="7"/>
  <c r="AA96" i="7"/>
  <c r="Z96" i="7"/>
  <c r="AB95" i="7"/>
  <c r="AA95" i="7"/>
  <c r="Z95" i="7"/>
  <c r="AB94" i="7"/>
  <c r="AA94" i="7"/>
  <c r="Z94" i="7"/>
  <c r="AB93" i="7"/>
  <c r="AA93" i="7"/>
  <c r="Z93" i="7"/>
  <c r="AN25" i="8"/>
  <c r="AN24" i="8"/>
  <c r="AN23" i="8"/>
  <c r="AN22" i="8"/>
  <c r="AN21" i="8"/>
  <c r="AN20" i="8"/>
  <c r="AN19" i="8"/>
  <c r="AM25" i="8"/>
  <c r="AM24" i="8"/>
  <c r="AM23" i="8"/>
  <c r="AM22" i="8"/>
  <c r="AM21" i="8"/>
  <c r="AM20" i="8"/>
  <c r="AM19" i="8"/>
  <c r="AL25" i="8"/>
  <c r="AL24" i="8"/>
  <c r="AL23" i="8"/>
  <c r="AL22" i="8"/>
  <c r="AL21" i="8"/>
  <c r="AL20" i="8"/>
  <c r="AL19" i="8"/>
  <c r="AK25" i="8"/>
  <c r="AK24" i="8"/>
  <c r="AK23" i="8"/>
  <c r="AK22" i="8"/>
  <c r="AK21" i="8"/>
  <c r="AK20" i="8"/>
  <c r="AK19" i="8"/>
  <c r="AB55" i="8"/>
  <c r="AA55" i="8"/>
  <c r="Z55" i="8"/>
  <c r="AC55" i="8" s="1"/>
  <c r="AB54" i="8"/>
  <c r="AA54" i="8"/>
  <c r="Z54" i="8"/>
  <c r="AC54" i="8" s="1"/>
  <c r="AB53" i="8"/>
  <c r="AA53" i="8"/>
  <c r="Z53" i="8"/>
  <c r="AC53" i="8" s="1"/>
  <c r="AB52" i="8"/>
  <c r="AA52" i="8"/>
  <c r="Z52" i="8"/>
  <c r="AC52" i="8" s="1"/>
  <c r="AB51" i="8"/>
  <c r="AA51" i="8"/>
  <c r="Z51" i="8"/>
  <c r="AC51" i="8" s="1"/>
  <c r="AB50" i="8"/>
  <c r="AA50" i="8"/>
  <c r="Z50" i="8"/>
  <c r="AC50" i="8" s="1"/>
  <c r="AB49" i="8"/>
  <c r="AA49" i="8"/>
  <c r="Z49" i="8"/>
  <c r="AC49" i="8" s="1"/>
  <c r="AB48" i="8"/>
  <c r="AA48" i="8"/>
  <c r="Z48" i="8"/>
  <c r="AC48" i="8" s="1"/>
  <c r="AB47" i="8"/>
  <c r="AA47" i="8"/>
  <c r="Z47" i="8"/>
  <c r="AC47" i="8" s="1"/>
  <c r="AB41" i="8"/>
  <c r="AA41" i="8"/>
  <c r="Z41" i="8"/>
  <c r="AB40" i="8"/>
  <c r="AA40" i="8"/>
  <c r="Z40" i="8"/>
  <c r="AB39" i="8"/>
  <c r="AC39" i="8" s="1"/>
  <c r="AA39" i="8"/>
  <c r="Z39" i="8"/>
  <c r="AB38" i="8"/>
  <c r="AA38" i="8"/>
  <c r="Z38" i="8"/>
  <c r="AB37" i="8"/>
  <c r="AA37" i="8"/>
  <c r="Z37" i="8"/>
  <c r="AB36" i="8"/>
  <c r="AA36" i="8"/>
  <c r="Z36" i="8"/>
  <c r="AB35" i="8"/>
  <c r="AC35" i="8" s="1"/>
  <c r="AA35" i="8"/>
  <c r="Z35" i="8"/>
  <c r="AB34" i="8"/>
  <c r="AA34" i="8"/>
  <c r="Z34" i="8"/>
  <c r="AB33" i="8"/>
  <c r="AA33" i="8"/>
  <c r="Z33" i="8"/>
  <c r="AB26" i="8"/>
  <c r="AA26" i="8"/>
  <c r="Z26" i="8"/>
  <c r="AC26" i="8" s="1"/>
  <c r="AB25" i="8"/>
  <c r="AA25" i="8"/>
  <c r="Z25" i="8"/>
  <c r="AC25" i="8" s="1"/>
  <c r="AB24" i="8"/>
  <c r="AA24" i="8"/>
  <c r="Z24" i="8"/>
  <c r="AC24" i="8" s="1"/>
  <c r="AB23" i="8"/>
  <c r="AA23" i="8"/>
  <c r="Z23" i="8"/>
  <c r="AC23" i="8" s="1"/>
  <c r="AB22" i="8"/>
  <c r="AA22" i="8"/>
  <c r="Z22" i="8"/>
  <c r="AC22" i="8" s="1"/>
  <c r="AB21" i="8"/>
  <c r="AA21" i="8"/>
  <c r="Z21" i="8"/>
  <c r="AC21" i="8" s="1"/>
  <c r="AB20" i="8"/>
  <c r="AA20" i="8"/>
  <c r="Z20" i="8"/>
  <c r="AC20" i="8" s="1"/>
  <c r="AB19" i="8"/>
  <c r="AA19" i="8"/>
  <c r="Z19" i="8"/>
  <c r="AC19" i="8" s="1"/>
  <c r="AB18" i="8"/>
  <c r="AA18" i="8"/>
  <c r="Z18" i="8"/>
  <c r="AC18" i="8" s="1"/>
  <c r="AB12" i="8"/>
  <c r="AA12" i="8"/>
  <c r="Z12" i="8"/>
  <c r="AC12" i="8" s="1"/>
  <c r="AB11" i="8"/>
  <c r="AA11" i="8"/>
  <c r="Z11" i="8"/>
  <c r="AC11" i="8" s="1"/>
  <c r="AB10" i="8"/>
  <c r="AA10" i="8"/>
  <c r="Z10" i="8"/>
  <c r="AC10" i="8" s="1"/>
  <c r="AB9" i="8"/>
  <c r="AA9" i="8"/>
  <c r="Z9" i="8"/>
  <c r="AC9" i="8" s="1"/>
  <c r="AB8" i="8"/>
  <c r="AA8" i="8"/>
  <c r="Z8" i="8"/>
  <c r="AC8" i="8" s="1"/>
  <c r="AB7" i="8"/>
  <c r="AA7" i="8"/>
  <c r="Z7" i="8"/>
  <c r="AC7" i="8" s="1"/>
  <c r="AB6" i="8"/>
  <c r="AA6" i="8"/>
  <c r="Z6" i="8"/>
  <c r="AC6" i="8" s="1"/>
  <c r="AB5" i="8"/>
  <c r="AA5" i="8"/>
  <c r="Z5" i="8"/>
  <c r="AC5" i="8" s="1"/>
  <c r="AB4" i="8"/>
  <c r="AA4" i="8"/>
  <c r="Z4" i="8"/>
  <c r="AC4" i="8" s="1"/>
  <c r="AB86" i="7"/>
  <c r="AA86" i="7"/>
  <c r="Z86" i="7"/>
  <c r="AC86" i="7" s="1"/>
  <c r="AB85" i="7"/>
  <c r="AA85" i="7"/>
  <c r="Z85" i="7"/>
  <c r="AC85" i="7" s="1"/>
  <c r="AB84" i="7"/>
  <c r="AA84" i="7"/>
  <c r="Z84" i="7"/>
  <c r="AB83" i="7"/>
  <c r="AA83" i="7"/>
  <c r="Z83" i="7"/>
  <c r="AB82" i="7"/>
  <c r="AA82" i="7"/>
  <c r="Z82" i="7"/>
  <c r="AC82" i="7" s="1"/>
  <c r="AB81" i="7"/>
  <c r="AA81" i="7"/>
  <c r="Z81" i="7"/>
  <c r="AC81" i="7" s="1"/>
  <c r="AB80" i="7"/>
  <c r="AA80" i="7"/>
  <c r="Z80" i="7"/>
  <c r="AB79" i="7"/>
  <c r="AA79" i="7"/>
  <c r="Z79" i="7"/>
  <c r="AB78" i="7"/>
  <c r="AA78" i="7"/>
  <c r="Z78" i="7"/>
  <c r="AC78" i="7" s="1"/>
  <c r="AB71" i="7"/>
  <c r="AA71" i="7"/>
  <c r="Z71" i="7"/>
  <c r="AB69" i="7"/>
  <c r="AA69" i="7"/>
  <c r="Z69" i="7"/>
  <c r="AB68" i="7"/>
  <c r="AA68" i="7"/>
  <c r="Z68" i="7"/>
  <c r="AB66" i="7"/>
  <c r="AA66" i="7"/>
  <c r="Z66" i="7"/>
  <c r="AB65" i="7"/>
  <c r="AA65" i="7"/>
  <c r="Z65" i="7"/>
  <c r="AB55" i="7"/>
  <c r="AA55" i="7"/>
  <c r="Z55" i="7"/>
  <c r="AB54" i="7"/>
  <c r="AA54" i="7"/>
  <c r="Z54" i="7"/>
  <c r="AB53" i="7"/>
  <c r="AA53" i="7"/>
  <c r="Z53" i="7"/>
  <c r="AB52" i="7"/>
  <c r="AA52" i="7"/>
  <c r="Z52" i="7"/>
  <c r="AC52" i="7" s="1"/>
  <c r="AB51" i="7"/>
  <c r="AA51" i="7"/>
  <c r="Z51" i="7"/>
  <c r="AB50" i="7"/>
  <c r="AA50" i="7"/>
  <c r="Z50" i="7"/>
  <c r="AB49" i="7"/>
  <c r="AA49" i="7"/>
  <c r="Z49" i="7"/>
  <c r="AB48" i="7"/>
  <c r="AA48" i="7"/>
  <c r="Z48" i="7"/>
  <c r="AC48" i="7" s="1"/>
  <c r="AB47" i="7"/>
  <c r="AA47" i="7"/>
  <c r="Z47" i="7"/>
  <c r="AC47" i="7" s="1"/>
  <c r="AB40" i="7"/>
  <c r="AA40" i="7"/>
  <c r="Z40" i="7"/>
  <c r="AB39" i="7"/>
  <c r="AA39" i="7"/>
  <c r="Z39" i="7"/>
  <c r="AB38" i="7"/>
  <c r="AA38" i="7"/>
  <c r="Z38" i="7"/>
  <c r="AC38" i="7" s="1"/>
  <c r="AB37" i="7"/>
  <c r="AA37" i="7"/>
  <c r="Z37" i="7"/>
  <c r="AB36" i="7"/>
  <c r="AA36" i="7"/>
  <c r="Z36" i="7"/>
  <c r="AB35" i="7"/>
  <c r="AA35" i="7"/>
  <c r="Z35" i="7"/>
  <c r="AB34" i="7"/>
  <c r="AA34" i="7"/>
  <c r="Z34" i="7"/>
  <c r="AC34" i="7" s="1"/>
  <c r="AB33" i="7"/>
  <c r="AA33" i="7"/>
  <c r="Z33" i="7"/>
  <c r="AB32" i="7"/>
  <c r="AA32" i="7"/>
  <c r="Z32" i="7"/>
  <c r="AA26" i="7"/>
  <c r="Z26" i="7"/>
  <c r="AA25" i="7"/>
  <c r="Z25" i="7"/>
  <c r="AA24" i="7"/>
  <c r="Z24" i="7"/>
  <c r="AA23" i="7"/>
  <c r="Z23" i="7"/>
  <c r="AA22" i="7"/>
  <c r="Z22" i="7"/>
  <c r="AA21" i="7"/>
  <c r="Z21" i="7"/>
  <c r="AA20" i="7"/>
  <c r="Z20" i="7"/>
  <c r="AA19" i="7"/>
  <c r="Z19" i="7"/>
  <c r="AA18" i="7"/>
  <c r="Z18" i="7"/>
  <c r="Z5" i="7"/>
  <c r="AA5" i="7"/>
  <c r="AB5" i="7"/>
  <c r="Z6" i="7"/>
  <c r="AA6" i="7"/>
  <c r="AB6" i="7"/>
  <c r="Z7" i="7"/>
  <c r="AA7" i="7"/>
  <c r="AB7" i="7"/>
  <c r="Z8" i="7"/>
  <c r="AA8" i="7"/>
  <c r="AB8" i="7"/>
  <c r="Z9" i="7"/>
  <c r="AA9" i="7"/>
  <c r="AB9" i="7"/>
  <c r="Z10" i="7"/>
  <c r="AC10" i="7" s="1"/>
  <c r="AA10" i="7"/>
  <c r="AB10" i="7"/>
  <c r="Z11" i="7"/>
  <c r="AA11" i="7"/>
  <c r="AB11" i="7"/>
  <c r="Z12" i="7"/>
  <c r="AA12" i="7"/>
  <c r="AB12" i="7"/>
  <c r="AA4" i="7"/>
  <c r="AB4" i="7"/>
  <c r="Z4" i="7"/>
  <c r="AK11" i="5"/>
  <c r="AK10" i="5"/>
  <c r="AK9" i="5"/>
  <c r="AK8" i="5"/>
  <c r="AK7" i="5"/>
  <c r="AK6" i="5"/>
  <c r="AK5" i="5"/>
  <c r="AJ11" i="5"/>
  <c r="AJ10" i="5"/>
  <c r="AJ9" i="5"/>
  <c r="AJ8" i="5"/>
  <c r="AJ7" i="5"/>
  <c r="AJ6" i="5"/>
  <c r="AJ5" i="5"/>
  <c r="AI11" i="5"/>
  <c r="AI10" i="5"/>
  <c r="AI9" i="5"/>
  <c r="AI8" i="5"/>
  <c r="AI7" i="5"/>
  <c r="AI6" i="5"/>
  <c r="AI5" i="5"/>
  <c r="AH14" i="5"/>
  <c r="AH15" i="5" s="1"/>
  <c r="AH16" i="5" s="1"/>
  <c r="AG14" i="5"/>
  <c r="AG15" i="5" s="1"/>
  <c r="AG16" i="5" s="1"/>
  <c r="AF15" i="5"/>
  <c r="AF16" i="5" s="1"/>
  <c r="AF14" i="5"/>
  <c r="Y50" i="7"/>
  <c r="Y48" i="7"/>
  <c r="Y49" i="7"/>
  <c r="Y51" i="7"/>
  <c r="Y52" i="7"/>
  <c r="Y53" i="7"/>
  <c r="Y54" i="7"/>
  <c r="Y55" i="7"/>
  <c r="Y47" i="7"/>
  <c r="Y33" i="7"/>
  <c r="Y34" i="7"/>
  <c r="Y35" i="7"/>
  <c r="Y36" i="7"/>
  <c r="Y37" i="7"/>
  <c r="Y38" i="7"/>
  <c r="Y39" i="7"/>
  <c r="Y40" i="7"/>
  <c r="Y32" i="7"/>
  <c r="Y19" i="7"/>
  <c r="AB19" i="7" s="1"/>
  <c r="Y20" i="7"/>
  <c r="AB20" i="7" s="1"/>
  <c r="Y21" i="7"/>
  <c r="AB21" i="7" s="1"/>
  <c r="Y22" i="7"/>
  <c r="AB22" i="7" s="1"/>
  <c r="Y23" i="7"/>
  <c r="AB23" i="7" s="1"/>
  <c r="Y24" i="7"/>
  <c r="AB24" i="7" s="1"/>
  <c r="Y25" i="7"/>
  <c r="AB25" i="7" s="1"/>
  <c r="Y26" i="7"/>
  <c r="AB26" i="7" s="1"/>
  <c r="Y18" i="7"/>
  <c r="AB18" i="7" s="1"/>
  <c r="Y5" i="7"/>
  <c r="Y6" i="7"/>
  <c r="Y7" i="7"/>
  <c r="Y8" i="7"/>
  <c r="Y9" i="7"/>
  <c r="Y10" i="7"/>
  <c r="Y11" i="7"/>
  <c r="Y12" i="7"/>
  <c r="Y4" i="7"/>
  <c r="Y79" i="7"/>
  <c r="Y80" i="7"/>
  <c r="Y81" i="7"/>
  <c r="Y82" i="7"/>
  <c r="Y83" i="7"/>
  <c r="Y84" i="7"/>
  <c r="Y85" i="7"/>
  <c r="Y86" i="7"/>
  <c r="Y78" i="7"/>
  <c r="Y71" i="7"/>
  <c r="AC84" i="7" l="1"/>
  <c r="AC79" i="7"/>
  <c r="AC83" i="7"/>
  <c r="AC95" i="7"/>
  <c r="AC99" i="7"/>
  <c r="AC80" i="7"/>
  <c r="AC4" i="7"/>
  <c r="AC11" i="7"/>
  <c r="AC7" i="7"/>
  <c r="AC33" i="7"/>
  <c r="AC37" i="7"/>
  <c r="AC51" i="7"/>
  <c r="AC55" i="7"/>
  <c r="AC94" i="7"/>
  <c r="AC98" i="7"/>
  <c r="AC12" i="7"/>
  <c r="AC8" i="7"/>
  <c r="AC32" i="7"/>
  <c r="AC36" i="7"/>
  <c r="AC40" i="7"/>
  <c r="AC50" i="7"/>
  <c r="AC54" i="7"/>
  <c r="AC93" i="7"/>
  <c r="AC97" i="7"/>
  <c r="AC101" i="7"/>
  <c r="AC9" i="7"/>
  <c r="AC6" i="7"/>
  <c r="AC5" i="7"/>
  <c r="AC35" i="7"/>
  <c r="AC39" i="7"/>
  <c r="AC49" i="7"/>
  <c r="AC53" i="7"/>
  <c r="AC96" i="7"/>
  <c r="AC100" i="7"/>
  <c r="AC71" i="7"/>
  <c r="AC69" i="7"/>
  <c r="AC66" i="7"/>
  <c r="AC18" i="7"/>
  <c r="AC20" i="7"/>
  <c r="AC22" i="7"/>
  <c r="AC24" i="7"/>
  <c r="AC26" i="7"/>
  <c r="AC19" i="7"/>
  <c r="AC21" i="7"/>
  <c r="AC23" i="7"/>
  <c r="AC25" i="7"/>
  <c r="AC65" i="7"/>
  <c r="AC33" i="8"/>
  <c r="AC37" i="8"/>
  <c r="AC41" i="8"/>
  <c r="AC36" i="8"/>
  <c r="AC40" i="8"/>
  <c r="AC34" i="8"/>
  <c r="AC38" i="8"/>
  <c r="AC68" i="7"/>
  <c r="C14" i="4"/>
  <c r="C15" i="4" s="1"/>
  <c r="C16" i="4" s="1"/>
  <c r="D14" i="4"/>
  <c r="D15" i="4" s="1"/>
  <c r="D16" i="4" s="1"/>
  <c r="E14" i="4"/>
  <c r="F14" i="4"/>
  <c r="F15" i="4" s="1"/>
  <c r="F16" i="4" s="1"/>
  <c r="G14" i="4"/>
  <c r="G15" i="4" s="1"/>
  <c r="G16" i="4" s="1"/>
  <c r="H14" i="4"/>
  <c r="H15" i="4" s="1"/>
  <c r="H16" i="4" s="1"/>
  <c r="E15" i="4"/>
  <c r="E16" i="4" s="1"/>
  <c r="B14" i="4"/>
  <c r="B15" i="4" s="1"/>
  <c r="B16" i="4" s="1"/>
  <c r="Y5" i="8" l="1"/>
  <c r="Y6" i="8"/>
  <c r="Y7" i="8"/>
  <c r="Y8" i="8"/>
  <c r="Y9" i="8"/>
  <c r="Y11" i="8"/>
  <c r="Y12" i="8"/>
  <c r="Y4" i="8"/>
  <c r="U5" i="8"/>
  <c r="U6" i="8"/>
  <c r="U7" i="8"/>
  <c r="U8" i="8"/>
  <c r="U9" i="8"/>
  <c r="U10" i="8"/>
  <c r="U11" i="8"/>
  <c r="U12" i="8"/>
  <c r="U4" i="8"/>
  <c r="Y19" i="8"/>
  <c r="Y20" i="8"/>
  <c r="Y21" i="8"/>
  <c r="Y22" i="8"/>
  <c r="Y23" i="8"/>
  <c r="Y24" i="8"/>
  <c r="Y25" i="8"/>
  <c r="Y26" i="8"/>
  <c r="Y18" i="8"/>
  <c r="U19" i="8"/>
  <c r="U20" i="8"/>
  <c r="U21" i="8"/>
  <c r="U23" i="8"/>
  <c r="U24" i="8"/>
  <c r="U25" i="8"/>
  <c r="U26" i="8"/>
  <c r="U18" i="8"/>
  <c r="Y48" i="8"/>
  <c r="Y49" i="8"/>
  <c r="Y50" i="8"/>
  <c r="Y51" i="8"/>
  <c r="Y52" i="8"/>
  <c r="Y53" i="8"/>
  <c r="Y54" i="8"/>
  <c r="Y55" i="8"/>
  <c r="Y47" i="8"/>
  <c r="U48" i="8"/>
  <c r="U49" i="8"/>
  <c r="U50" i="8"/>
  <c r="U51" i="8"/>
  <c r="U52" i="8"/>
  <c r="U53" i="8"/>
  <c r="U54" i="8"/>
  <c r="U55" i="8"/>
  <c r="U47" i="8"/>
  <c r="Q48" i="8"/>
  <c r="Q49" i="8"/>
  <c r="Q50" i="8"/>
  <c r="Q51" i="8"/>
  <c r="Q52" i="8"/>
  <c r="Q53" i="8"/>
  <c r="Q54" i="8"/>
  <c r="Q55" i="8"/>
  <c r="Q47" i="8"/>
  <c r="M48" i="8"/>
  <c r="M49" i="8"/>
  <c r="M50" i="8"/>
  <c r="M51" i="8"/>
  <c r="M52" i="8"/>
  <c r="M53" i="8"/>
  <c r="M54" i="8"/>
  <c r="M55" i="8"/>
  <c r="M47" i="8"/>
  <c r="Y41" i="8"/>
  <c r="Y40" i="8"/>
  <c r="Y39" i="8"/>
  <c r="Y38" i="8"/>
  <c r="Y37" i="8"/>
  <c r="Y36" i="8"/>
  <c r="Y35" i="8"/>
  <c r="Y34" i="8"/>
  <c r="Y33" i="8"/>
  <c r="U34" i="8"/>
  <c r="U35" i="8"/>
  <c r="U36" i="8"/>
  <c r="U37" i="8"/>
  <c r="U38" i="8"/>
  <c r="U39" i="8"/>
  <c r="U40" i="8"/>
  <c r="U41" i="8"/>
  <c r="U33" i="8"/>
  <c r="Q34" i="8"/>
  <c r="Q35" i="8"/>
  <c r="Q36" i="8"/>
  <c r="Q37" i="8"/>
  <c r="Q38" i="8"/>
  <c r="Q39" i="8"/>
  <c r="Q40" i="8"/>
  <c r="Q41" i="8"/>
  <c r="Q33" i="8"/>
  <c r="I41" i="8"/>
  <c r="I40" i="8"/>
  <c r="I39" i="8"/>
  <c r="E41" i="8"/>
  <c r="E40" i="8"/>
  <c r="E39" i="8"/>
  <c r="M34" i="8" l="1"/>
  <c r="M35" i="8"/>
  <c r="M36" i="8"/>
  <c r="M37" i="8"/>
  <c r="M38" i="8"/>
  <c r="M39" i="8"/>
  <c r="M40" i="8"/>
  <c r="M41" i="8"/>
  <c r="M33" i="8"/>
  <c r="Q26" i="8"/>
  <c r="Q25" i="8"/>
  <c r="Q24" i="8"/>
  <c r="Q23" i="8"/>
  <c r="Q22" i="8"/>
  <c r="Q21" i="8"/>
  <c r="Q20" i="8"/>
  <c r="Q19" i="8"/>
  <c r="Q18" i="8"/>
  <c r="M19" i="8" l="1"/>
  <c r="M20" i="8"/>
  <c r="M21" i="8"/>
  <c r="M22" i="8"/>
  <c r="M23" i="8"/>
  <c r="M24" i="8"/>
  <c r="M25" i="8"/>
  <c r="M26" i="8"/>
  <c r="M18" i="8"/>
  <c r="Q7" i="8" l="1"/>
  <c r="Q12" i="8"/>
  <c r="Q11" i="8"/>
  <c r="Q10" i="8"/>
  <c r="Q9" i="8"/>
  <c r="Q8" i="8"/>
  <c r="Q6" i="8"/>
  <c r="Q5" i="8"/>
  <c r="Q4" i="8"/>
  <c r="M5" i="8"/>
  <c r="M6" i="8"/>
  <c r="M7" i="8"/>
  <c r="M8" i="8"/>
  <c r="M9" i="8"/>
  <c r="M10" i="8"/>
  <c r="M11" i="8"/>
  <c r="M12" i="8"/>
  <c r="M4" i="8"/>
  <c r="E5" i="8" l="1"/>
  <c r="E4" i="8" l="1"/>
  <c r="I48" i="8" l="1"/>
  <c r="I49" i="8"/>
  <c r="I50" i="8"/>
  <c r="I51" i="8"/>
  <c r="I52" i="8"/>
  <c r="I53" i="8"/>
  <c r="I54" i="8"/>
  <c r="I55" i="8"/>
  <c r="I47" i="8"/>
  <c r="E5" i="7" l="1"/>
  <c r="E6" i="7"/>
  <c r="E7" i="7"/>
  <c r="E8" i="7"/>
  <c r="E9" i="7"/>
  <c r="E10" i="7"/>
  <c r="E11" i="7"/>
  <c r="E12" i="7"/>
  <c r="E4" i="7"/>
  <c r="AC46" i="5" l="1"/>
  <c r="AB46" i="5"/>
  <c r="AA46" i="5"/>
  <c r="Z46" i="5"/>
  <c r="AC45" i="5"/>
  <c r="AB45" i="5"/>
  <c r="AA45" i="5"/>
  <c r="Z45" i="5"/>
  <c r="AC44" i="5"/>
  <c r="AB44" i="5"/>
  <c r="AA44" i="5"/>
  <c r="Z44" i="5"/>
  <c r="AB43" i="5"/>
  <c r="AC43" i="5" s="1"/>
  <c r="AA43" i="5"/>
  <c r="Z43" i="5"/>
  <c r="AB42" i="5"/>
  <c r="AC42" i="5" s="1"/>
  <c r="AA42" i="5"/>
  <c r="Z42" i="5"/>
  <c r="AB41" i="5"/>
  <c r="AC41" i="5" s="1"/>
  <c r="AA41" i="5"/>
  <c r="Z41" i="5"/>
  <c r="AB40" i="5"/>
  <c r="AC40" i="5" s="1"/>
  <c r="AA40" i="5"/>
  <c r="Z40" i="5"/>
  <c r="AB39" i="5"/>
  <c r="AC39" i="5" s="1"/>
  <c r="AA39" i="5"/>
  <c r="Z39" i="5"/>
  <c r="AB38" i="5"/>
  <c r="AC38" i="5" s="1"/>
  <c r="AA38" i="5"/>
  <c r="Z38" i="5"/>
  <c r="AB29" i="5"/>
  <c r="AA29" i="5"/>
  <c r="AC29" i="5" s="1"/>
  <c r="Z29" i="5"/>
  <c r="AB28" i="5"/>
  <c r="AA28" i="5"/>
  <c r="Z28" i="5"/>
  <c r="AB27" i="5"/>
  <c r="AA27" i="5"/>
  <c r="Z27" i="5"/>
  <c r="AB26" i="5"/>
  <c r="AA26" i="5"/>
  <c r="Z26" i="5"/>
  <c r="AB25" i="5"/>
  <c r="AA25" i="5"/>
  <c r="AC25" i="5" s="1"/>
  <c r="Z25" i="5"/>
  <c r="AB24" i="5"/>
  <c r="AA24" i="5"/>
  <c r="Z24" i="5"/>
  <c r="AB23" i="5"/>
  <c r="AA23" i="5"/>
  <c r="Z23" i="5"/>
  <c r="AB22" i="5"/>
  <c r="AA22" i="5"/>
  <c r="Z22" i="5"/>
  <c r="AB21" i="5"/>
  <c r="AA21" i="5"/>
  <c r="AC21" i="5" s="1"/>
  <c r="Z21" i="5"/>
  <c r="AC7" i="5"/>
  <c r="AC11" i="5"/>
  <c r="Z5" i="5"/>
  <c r="AC5" i="5" s="1"/>
  <c r="AA5" i="5"/>
  <c r="AB5" i="5"/>
  <c r="Z6" i="5"/>
  <c r="AA6" i="5"/>
  <c r="AC6" i="5" s="1"/>
  <c r="AB6" i="5"/>
  <c r="Z7" i="5"/>
  <c r="AA7" i="5"/>
  <c r="AB7" i="5"/>
  <c r="Z8" i="5"/>
  <c r="AC8" i="5" s="1"/>
  <c r="AA8" i="5"/>
  <c r="AB8" i="5"/>
  <c r="Z9" i="5"/>
  <c r="AC9" i="5" s="1"/>
  <c r="AA9" i="5"/>
  <c r="AB9" i="5"/>
  <c r="Z10" i="5"/>
  <c r="AC10" i="5" s="1"/>
  <c r="AA10" i="5"/>
  <c r="AB10" i="5"/>
  <c r="Z11" i="5"/>
  <c r="AA11" i="5"/>
  <c r="AB11" i="5"/>
  <c r="Z12" i="5"/>
  <c r="AC12" i="5" s="1"/>
  <c r="AA12" i="5"/>
  <c r="AB12" i="5"/>
  <c r="AA4" i="5"/>
  <c r="AB4" i="5"/>
  <c r="Z4" i="5"/>
  <c r="AC4" i="5" s="1"/>
  <c r="Q5" i="2"/>
  <c r="Q9" i="2"/>
  <c r="Q4" i="2"/>
  <c r="N5" i="2"/>
  <c r="O5" i="2"/>
  <c r="P5" i="2"/>
  <c r="N6" i="2"/>
  <c r="Q6" i="2" s="1"/>
  <c r="O6" i="2"/>
  <c r="P6" i="2"/>
  <c r="N7" i="2"/>
  <c r="Q7" i="2" s="1"/>
  <c r="O7" i="2"/>
  <c r="P7" i="2"/>
  <c r="N8" i="2"/>
  <c r="Q8" i="2" s="1"/>
  <c r="O8" i="2"/>
  <c r="P8" i="2"/>
  <c r="N9" i="2"/>
  <c r="O9" i="2"/>
  <c r="P9" i="2"/>
  <c r="N10" i="2"/>
  <c r="Q10" i="2" s="1"/>
  <c r="O10" i="2"/>
  <c r="P10" i="2"/>
  <c r="N11" i="2"/>
  <c r="Q11" i="2" s="1"/>
  <c r="O11" i="2"/>
  <c r="P11" i="2"/>
  <c r="N12" i="2"/>
  <c r="Q12" i="2" s="1"/>
  <c r="O12" i="2"/>
  <c r="P12" i="2"/>
  <c r="O4" i="2"/>
  <c r="P4" i="2"/>
  <c r="N4" i="2"/>
  <c r="AC23" i="5" l="1"/>
  <c r="AC27" i="5"/>
  <c r="AC22" i="5"/>
  <c r="AC26" i="5"/>
  <c r="AC24" i="5"/>
  <c r="AC28" i="5"/>
  <c r="M5" i="5" l="1"/>
  <c r="M6" i="5"/>
  <c r="M7" i="5"/>
  <c r="M8" i="5"/>
  <c r="M9" i="5"/>
  <c r="M10" i="5"/>
  <c r="M11" i="5"/>
  <c r="M12" i="5"/>
  <c r="M4" i="5"/>
  <c r="I5" i="2" l="1"/>
  <c r="I6" i="2"/>
  <c r="I7" i="2"/>
  <c r="I8" i="2"/>
  <c r="I9" i="2"/>
  <c r="I10" i="2"/>
  <c r="I11" i="2"/>
  <c r="I12" i="2"/>
  <c r="I4" i="2"/>
  <c r="E12" i="2"/>
  <c r="E11" i="2"/>
  <c r="E10" i="2"/>
  <c r="E9" i="2"/>
  <c r="E8" i="2"/>
  <c r="E7" i="2"/>
  <c r="E6" i="2"/>
  <c r="E5" i="2"/>
  <c r="E4" i="2"/>
  <c r="M5" i="2"/>
  <c r="M6" i="2"/>
  <c r="M7" i="2"/>
  <c r="M8" i="2"/>
  <c r="M9" i="2"/>
  <c r="M10" i="2"/>
  <c r="M11" i="2"/>
  <c r="M12" i="2"/>
  <c r="M4" i="2"/>
  <c r="Q24" i="3" l="1"/>
  <c r="Q25" i="3"/>
  <c r="Q26" i="3"/>
  <c r="Q27" i="3"/>
  <c r="Q28" i="3"/>
  <c r="Q29" i="3"/>
  <c r="Q30" i="3"/>
  <c r="Q31" i="3"/>
  <c r="Q23" i="3"/>
  <c r="I31" i="3" l="1"/>
  <c r="I30" i="3"/>
  <c r="I29" i="3"/>
  <c r="I28" i="3"/>
  <c r="I27" i="3"/>
  <c r="I26" i="3"/>
  <c r="I25" i="3"/>
  <c r="I24" i="3"/>
  <c r="I23" i="3"/>
</calcChain>
</file>

<file path=xl/sharedStrings.xml><?xml version="1.0" encoding="utf-8"?>
<sst xmlns="http://schemas.openxmlformats.org/spreadsheetml/2006/main" count="1386" uniqueCount="101">
  <si>
    <t>Treat</t>
  </si>
  <si>
    <t>mustard grain (q/ha)</t>
  </si>
  <si>
    <t>R1</t>
  </si>
  <si>
    <t>R2</t>
  </si>
  <si>
    <t>R3</t>
  </si>
  <si>
    <t>Mean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</si>
  <si>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</si>
  <si>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</si>
  <si>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</si>
  <si>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</si>
  <si>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</si>
  <si>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</si>
  <si>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</si>
  <si>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</si>
  <si>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</si>
  <si>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2012-2013</t>
  </si>
  <si>
    <t>2013-14</t>
  </si>
  <si>
    <t>2014-15</t>
  </si>
  <si>
    <t>Mustard grain (q/ha)</t>
  </si>
  <si>
    <t xml:space="preserve">Straw </t>
  </si>
  <si>
    <t>Bajra grain q/ha</t>
  </si>
  <si>
    <t xml:space="preserve">Pooled </t>
  </si>
  <si>
    <t>Tret</t>
  </si>
  <si>
    <t>2012-13</t>
  </si>
  <si>
    <t>EC (1:2)</t>
  </si>
  <si>
    <t xml:space="preserve">Final table </t>
  </si>
  <si>
    <t>LSD</t>
  </si>
  <si>
    <t>Grain</t>
  </si>
  <si>
    <t>Straw</t>
  </si>
  <si>
    <t>Pearl millet</t>
  </si>
  <si>
    <t>TRT</t>
  </si>
  <si>
    <t>bajra</t>
  </si>
  <si>
    <t xml:space="preserve">SOC </t>
  </si>
  <si>
    <t>AVAILABLE N</t>
  </si>
  <si>
    <t>AVAILABLE P</t>
  </si>
  <si>
    <t>AVAILABLE K</t>
  </si>
  <si>
    <t>243</t>
  </si>
  <si>
    <t>N</t>
  </si>
  <si>
    <t>P</t>
  </si>
  <si>
    <t>K</t>
  </si>
  <si>
    <t>Pooled of three crop</t>
  </si>
  <si>
    <t>Pooled</t>
  </si>
  <si>
    <t>Saloid P</t>
  </si>
  <si>
    <t>Total-P</t>
  </si>
  <si>
    <t>Org.-P</t>
  </si>
  <si>
    <t>Inorg.-P</t>
  </si>
  <si>
    <t>Saloid-P</t>
  </si>
  <si>
    <t>MBC</t>
  </si>
  <si>
    <t>DHA</t>
  </si>
  <si>
    <t>ALPA</t>
  </si>
  <si>
    <t>Urease</t>
  </si>
  <si>
    <t>Trt</t>
  </si>
  <si>
    <t>% increase</t>
  </si>
  <si>
    <t>LSD (P &lt;0.05)</t>
  </si>
  <si>
    <t>%</t>
  </si>
  <si>
    <t>pooled</t>
  </si>
  <si>
    <t xml:space="preserve">MBC </t>
  </si>
  <si>
    <t xml:space="preserve">Year wise </t>
  </si>
  <si>
    <t>Yearwise pH</t>
  </si>
  <si>
    <t>Yearwise EC (1:2)</t>
  </si>
  <si>
    <t xml:space="preserve">%N content in mustard grain </t>
  </si>
  <si>
    <t>%N content in mustard straw</t>
  </si>
  <si>
    <t>P content in grain</t>
  </si>
  <si>
    <t xml:space="preserve">%P content in mustard straw </t>
  </si>
  <si>
    <t xml:space="preserve">%K content in mustard grain </t>
  </si>
  <si>
    <t>%K content in mustard straw</t>
  </si>
  <si>
    <t>N content bajra grain</t>
  </si>
  <si>
    <t>N content bajra straw</t>
  </si>
  <si>
    <t>P content bajra grain</t>
  </si>
  <si>
    <t>P content bajra straw</t>
  </si>
  <si>
    <t>K content bajra grain</t>
  </si>
  <si>
    <t>K content bajra strawn</t>
  </si>
  <si>
    <t>201-13</t>
  </si>
  <si>
    <t>3 year mean</t>
  </si>
  <si>
    <t xml:space="preserve">mustard </t>
  </si>
  <si>
    <t>grain</t>
  </si>
  <si>
    <t>straw</t>
  </si>
  <si>
    <t>P grain</t>
  </si>
  <si>
    <t>P straw</t>
  </si>
  <si>
    <t>K straw</t>
  </si>
  <si>
    <t>K grain</t>
  </si>
  <si>
    <t>Bajra</t>
  </si>
  <si>
    <t>N uptake kg/ha</t>
  </si>
  <si>
    <t>P uptake kg/ha</t>
  </si>
  <si>
    <t>K uptake kg/ha</t>
  </si>
  <si>
    <t>3 Year mean of grain</t>
  </si>
  <si>
    <t>3 Year mean of straw</t>
  </si>
  <si>
    <t>PEARL MILLET</t>
  </si>
  <si>
    <t xml:space="preserve">N uptake </t>
  </si>
  <si>
    <t xml:space="preserve">P Uptake </t>
  </si>
  <si>
    <t>K uptake</t>
  </si>
  <si>
    <t xml:space="preserve">Mustard </t>
  </si>
  <si>
    <t xml:space="preserve">% increase </t>
  </si>
  <si>
    <t>Iron-P</t>
  </si>
  <si>
    <t>OCCluded -P</t>
  </si>
  <si>
    <t>Calcium-P</t>
  </si>
  <si>
    <t>Dehydrogenase</t>
  </si>
  <si>
    <t>Alkaline phosphatase</t>
  </si>
  <si>
    <t>WSK</t>
  </si>
  <si>
    <t>EXK</t>
  </si>
  <si>
    <t>NONEXK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</si>
</sst>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99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trike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7030A0"/>
      <name val="Times New Roman"/>
      <family val="1"/>
    </font>
    <font>
      <sz val="14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rgb="FF000099"/>
      <name val="Times New Roman"/>
      <family val="1"/>
    </font>
    <font>
      <sz val="11"/>
      <color rgb="FFC00000"/>
      <name val="Times New Roman"/>
      <family val="1"/>
    </font>
    <font>
      <sz val="12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2" fillId="8" borderId="0" applyNumberFormat="0" applyBorder="0" applyAlignment="0" applyProtection="0"/>
  </cellStyleXfs>
  <cellXfs count="120">
    <xf numFmtId="0" fontId="0" fillId="0" borderId="0" xfId="0"/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2" fontId="5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164" fontId="9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1" fontId="5" fillId="0" borderId="0" xfId="0" applyNumberFormat="1" applyFont="1" applyAlignment="1">
      <alignment horizontal="center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" fontId="10" fillId="3" borderId="0" xfId="0" applyNumberFormat="1" applyFont="1" applyFill="1" applyAlignment="1">
      <alignment horizontal="center"/>
    </xf>
    <xf numFmtId="0" fontId="14" fillId="0" borderId="0" xfId="0" applyFont="1" applyBorder="1" applyAlignment="1">
      <alignment horizontal="center" wrapText="1"/>
    </xf>
    <xf numFmtId="2" fontId="15" fillId="0" borderId="0" xfId="0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4" fontId="13" fillId="0" borderId="0" xfId="0" applyNumberFormat="1" applyFont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1" fillId="0" borderId="0" xfId="0" applyFont="1" applyFill="1"/>
    <xf numFmtId="2" fontId="0" fillId="0" borderId="0" xfId="0" applyNumberForma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5" fillId="0" borderId="0" xfId="0" applyFont="1" applyBorder="1" applyAlignment="1">
      <alignment horizontal="center" wrapText="1"/>
    </xf>
    <xf numFmtId="2" fontId="2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0" fontId="0" fillId="0" borderId="0" xfId="0" applyFont="1" applyFill="1"/>
    <xf numFmtId="2" fontId="26" fillId="0" borderId="0" xfId="0" applyNumberFormat="1" applyFont="1" applyFill="1" applyAlignment="1">
      <alignment horizontal="center"/>
    </xf>
    <xf numFmtId="1" fontId="23" fillId="0" borderId="0" xfId="1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Sheet2!$H$32</c:f>
              <c:strCache>
                <c:ptCount val="1"/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Sheet2!$G$33:$G$41</c:f>
              <c:strCache>
                <c:ptCount val="9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</c:strCache>
            </c:strRef>
          </c:cat>
          <c:val>
            <c:numRef>
              <c:f>Sheet2!$H$33:$H$41</c:f>
              <c:numCache>
                <c:formatCode>0.0</c:formatCode>
                <c:ptCount val="9"/>
                <c:pt idx="0">
                  <c:v>4.8277777777777784</c:v>
                </c:pt>
                <c:pt idx="1">
                  <c:v>4.4438888888888881</c:v>
                </c:pt>
                <c:pt idx="2">
                  <c:v>4.1444444444444448</c:v>
                </c:pt>
                <c:pt idx="3">
                  <c:v>3.8666666666666667</c:v>
                </c:pt>
                <c:pt idx="4">
                  <c:v>3.637777777777778</c:v>
                </c:pt>
                <c:pt idx="5">
                  <c:v>3.5388888888888883</c:v>
                </c:pt>
                <c:pt idx="6">
                  <c:v>3.3511111111111109</c:v>
                </c:pt>
                <c:pt idx="7">
                  <c:v>2.9983333333333331</c:v>
                </c:pt>
                <c:pt idx="8">
                  <c:v>2.5977777777777784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1852032"/>
        <c:axId val="141857920"/>
      </c:barChart>
      <c:catAx>
        <c:axId val="141852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857920"/>
        <c:crosses val="autoZero"/>
        <c:auto val="1"/>
        <c:lblAlgn val="ctr"/>
        <c:lblOffset val="100"/>
        <c:noMultiLvlLbl val="0"/>
      </c:catAx>
      <c:valAx>
        <c:axId val="1418579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N"/>
                  <a:t>EC dSm-1 (1:2)</a:t>
                </a:r>
              </a:p>
            </c:rich>
          </c:tx>
          <c:layout>
            <c:manualLayout>
              <c:xMode val="edge"/>
              <c:yMode val="edge"/>
              <c:x val="8.130081300813009E-3"/>
              <c:y val="0.32377515310586175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4185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33</xdr:row>
      <xdr:rowOff>95250</xdr:rowOff>
    </xdr:from>
    <xdr:to>
      <xdr:col>19</xdr:col>
      <xdr:colOff>228599</xdr:colOff>
      <xdr:row>47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S13" sqref="S13"/>
    </sheetView>
  </sheetViews>
  <sheetFormatPr defaultRowHeight="15" x14ac:dyDescent="0.25"/>
  <sheetData>
    <row r="1" spans="1:23" x14ac:dyDescent="0.25">
      <c r="A1" s="16"/>
      <c r="B1" s="6" t="s">
        <v>15</v>
      </c>
      <c r="C1" s="6"/>
      <c r="E1" s="6"/>
      <c r="F1" s="6"/>
      <c r="G1" s="6"/>
      <c r="H1" s="6"/>
      <c r="I1" s="6"/>
      <c r="J1" s="6"/>
      <c r="K1" s="6"/>
      <c r="L1" s="16"/>
      <c r="M1" s="16"/>
      <c r="N1" s="37"/>
      <c r="O1" s="4"/>
      <c r="P1" s="4"/>
      <c r="Q1" s="16"/>
      <c r="R1" s="16"/>
      <c r="S1" s="16"/>
    </row>
    <row r="2" spans="1:23" ht="15.75" x14ac:dyDescent="0.25">
      <c r="A2" s="13"/>
      <c r="B2" s="13" t="s">
        <v>1</v>
      </c>
      <c r="C2" s="13"/>
      <c r="E2" s="13"/>
      <c r="F2" s="17"/>
      <c r="G2" s="17"/>
      <c r="H2" s="17"/>
      <c r="I2" s="17"/>
      <c r="J2" s="17"/>
      <c r="K2" s="17"/>
      <c r="L2" s="17"/>
      <c r="M2" s="17"/>
      <c r="N2" s="116"/>
      <c r="O2" s="116"/>
      <c r="P2" s="116"/>
      <c r="Q2" s="17"/>
      <c r="S2" s="2"/>
    </row>
    <row r="3" spans="1:23" ht="15.75" x14ac:dyDescent="0.25">
      <c r="A3" s="54"/>
      <c r="B3" s="54"/>
      <c r="C3" s="54" t="s">
        <v>15</v>
      </c>
      <c r="D3" s="54"/>
      <c r="E3" s="54"/>
      <c r="F3" s="54"/>
      <c r="G3" s="17" t="s">
        <v>16</v>
      </c>
      <c r="H3" s="17"/>
      <c r="I3" s="54"/>
      <c r="J3" s="17"/>
      <c r="K3" s="17" t="s">
        <v>17</v>
      </c>
      <c r="L3" s="17"/>
      <c r="M3" s="54"/>
      <c r="N3" s="17" t="s">
        <v>40</v>
      </c>
      <c r="O3" s="17"/>
      <c r="P3" s="17"/>
      <c r="Q3" s="19"/>
      <c r="R3" s="17"/>
      <c r="S3" s="3"/>
      <c r="T3" s="17"/>
    </row>
    <row r="4" spans="1:23" ht="15.75" x14ac:dyDescent="0.25">
      <c r="A4" s="13"/>
      <c r="B4" s="100"/>
      <c r="C4" s="19" t="s">
        <v>1</v>
      </c>
      <c r="D4" s="19"/>
      <c r="E4" s="54"/>
      <c r="F4" s="17"/>
      <c r="G4" s="5" t="s">
        <v>1</v>
      </c>
      <c r="H4" s="5"/>
      <c r="I4" s="54"/>
      <c r="J4" s="5"/>
      <c r="K4" s="5" t="s">
        <v>1</v>
      </c>
      <c r="L4" s="5"/>
      <c r="M4" s="54"/>
      <c r="N4" s="15" t="s">
        <v>18</v>
      </c>
      <c r="O4" s="15"/>
      <c r="P4" s="15"/>
      <c r="Q4" s="15"/>
      <c r="R4" s="2"/>
      <c r="S4" s="15"/>
      <c r="T4" s="15"/>
      <c r="V4" s="10"/>
      <c r="W4" s="1"/>
    </row>
    <row r="5" spans="1:23" ht="15.75" x14ac:dyDescent="0.25">
      <c r="A5" s="13" t="s">
        <v>0</v>
      </c>
      <c r="B5" s="5" t="s">
        <v>2</v>
      </c>
      <c r="C5" s="5" t="s">
        <v>3</v>
      </c>
      <c r="D5" s="5" t="s">
        <v>4</v>
      </c>
      <c r="E5" s="12" t="s">
        <v>5</v>
      </c>
      <c r="F5" s="5" t="s">
        <v>2</v>
      </c>
      <c r="G5" s="5" t="s">
        <v>3</v>
      </c>
      <c r="H5" s="5" t="s">
        <v>4</v>
      </c>
      <c r="I5" s="105" t="s">
        <v>5</v>
      </c>
      <c r="J5" s="5" t="s">
        <v>2</v>
      </c>
      <c r="K5" s="5" t="s">
        <v>3</v>
      </c>
      <c r="L5" s="5" t="s">
        <v>4</v>
      </c>
      <c r="M5" s="105" t="s">
        <v>5</v>
      </c>
      <c r="N5" s="12" t="s">
        <v>2</v>
      </c>
      <c r="O5" s="12" t="s">
        <v>3</v>
      </c>
      <c r="P5" s="12" t="s">
        <v>4</v>
      </c>
      <c r="Q5" s="15" t="s">
        <v>5</v>
      </c>
      <c r="R5" s="2"/>
      <c r="S5" s="15"/>
      <c r="T5" s="15"/>
      <c r="V5" s="10"/>
      <c r="W5" s="1"/>
    </row>
    <row r="6" spans="1:23" ht="15.75" x14ac:dyDescent="0.25">
      <c r="A6" s="13" t="s">
        <v>6</v>
      </c>
      <c r="B6" s="5">
        <v>20</v>
      </c>
      <c r="C6" s="5">
        <v>18.399999999999999</v>
      </c>
      <c r="D6" s="5">
        <v>20.399999999999999</v>
      </c>
      <c r="E6" s="12">
        <v>19.600000000000001</v>
      </c>
      <c r="F6" s="5">
        <v>17</v>
      </c>
      <c r="G6" s="5">
        <v>18</v>
      </c>
      <c r="H6" s="5">
        <v>19</v>
      </c>
      <c r="I6" s="105">
        <v>18</v>
      </c>
      <c r="J6" s="5">
        <v>16.8</v>
      </c>
      <c r="K6" s="5">
        <v>17.600000000000001</v>
      </c>
      <c r="L6" s="5">
        <v>18.8</v>
      </c>
      <c r="M6" s="105">
        <v>17.7</v>
      </c>
      <c r="N6" s="12">
        <v>17.899999999999999</v>
      </c>
      <c r="O6" s="12">
        <v>18</v>
      </c>
      <c r="P6" s="12">
        <v>19.399999999999999</v>
      </c>
      <c r="Q6" s="12">
        <f>AVERAGE(N6:P6)</f>
        <v>18.433333333333334</v>
      </c>
      <c r="R6" s="2"/>
      <c r="S6" s="15"/>
      <c r="T6" s="15"/>
      <c r="V6" s="10"/>
      <c r="W6" s="1"/>
    </row>
    <row r="7" spans="1:23" ht="15.75" x14ac:dyDescent="0.25">
      <c r="A7" s="13" t="s">
        <v>7</v>
      </c>
      <c r="B7" s="5">
        <v>20</v>
      </c>
      <c r="C7" s="5">
        <v>22.4</v>
      </c>
      <c r="D7" s="5">
        <v>18</v>
      </c>
      <c r="E7" s="12">
        <v>20.100000000000001</v>
      </c>
      <c r="F7" s="5">
        <v>20</v>
      </c>
      <c r="G7" s="5">
        <v>23</v>
      </c>
      <c r="H7" s="5">
        <v>20</v>
      </c>
      <c r="I7" s="105">
        <v>21</v>
      </c>
      <c r="J7" s="5">
        <v>19.2</v>
      </c>
      <c r="K7" s="5">
        <v>20.399999999999999</v>
      </c>
      <c r="L7" s="5">
        <v>20.8</v>
      </c>
      <c r="M7" s="105">
        <v>20.100000000000001</v>
      </c>
      <c r="N7" s="12">
        <v>19.7</v>
      </c>
      <c r="O7" s="12">
        <v>21.9</v>
      </c>
      <c r="P7" s="12">
        <v>19.600000000000001</v>
      </c>
      <c r="Q7" s="12">
        <f t="shared" ref="Q7:Q13" si="0">AVERAGE(N7:P7)</f>
        <v>20.399999999999999</v>
      </c>
      <c r="R7" s="2"/>
      <c r="S7" s="15"/>
      <c r="T7" s="15"/>
      <c r="V7" s="10"/>
      <c r="W7" s="1"/>
    </row>
    <row r="8" spans="1:23" ht="15.75" x14ac:dyDescent="0.25">
      <c r="A8" s="13" t="s">
        <v>8</v>
      </c>
      <c r="B8" s="5">
        <v>20.8</v>
      </c>
      <c r="C8" s="5">
        <v>24.8</v>
      </c>
      <c r="D8" s="5">
        <v>19.600000000000001</v>
      </c>
      <c r="E8" s="12">
        <v>21.7</v>
      </c>
      <c r="F8" s="5">
        <v>20</v>
      </c>
      <c r="G8" s="5">
        <v>20</v>
      </c>
      <c r="H8" s="5">
        <v>21</v>
      </c>
      <c r="I8" s="105">
        <v>20.3</v>
      </c>
      <c r="J8" s="5">
        <v>20.399999999999999</v>
      </c>
      <c r="K8" s="5">
        <v>21.6</v>
      </c>
      <c r="L8" s="5">
        <v>22</v>
      </c>
      <c r="M8" s="105">
        <v>21.3</v>
      </c>
      <c r="N8" s="12">
        <v>20.399999999999999</v>
      </c>
      <c r="O8" s="12">
        <v>22.1</v>
      </c>
      <c r="P8" s="12">
        <v>20.9</v>
      </c>
      <c r="Q8" s="12">
        <f t="shared" si="0"/>
        <v>21.133333333333333</v>
      </c>
      <c r="R8" s="2"/>
      <c r="S8" s="15"/>
      <c r="T8" s="15"/>
      <c r="V8" s="10"/>
      <c r="W8" s="1"/>
    </row>
    <row r="9" spans="1:23" ht="15.75" x14ac:dyDescent="0.25">
      <c r="A9" s="13" t="s">
        <v>9</v>
      </c>
      <c r="B9" s="5">
        <v>20.399999999999999</v>
      </c>
      <c r="C9" s="5">
        <v>20.6</v>
      </c>
      <c r="D9" s="5">
        <v>20</v>
      </c>
      <c r="E9" s="12">
        <v>20.3</v>
      </c>
      <c r="F9" s="5">
        <v>21</v>
      </c>
      <c r="G9" s="5">
        <v>21</v>
      </c>
      <c r="H9" s="5">
        <v>21</v>
      </c>
      <c r="I9" s="105">
        <v>21</v>
      </c>
      <c r="J9" s="5">
        <v>19.2</v>
      </c>
      <c r="K9" s="5">
        <v>22</v>
      </c>
      <c r="L9" s="5">
        <v>23.2</v>
      </c>
      <c r="M9" s="105">
        <v>21.5</v>
      </c>
      <c r="N9" s="12">
        <v>20.2</v>
      </c>
      <c r="O9" s="12">
        <v>21.2</v>
      </c>
      <c r="P9" s="12">
        <v>21.4</v>
      </c>
      <c r="Q9" s="12">
        <f t="shared" si="0"/>
        <v>20.933333333333334</v>
      </c>
      <c r="R9" s="2"/>
      <c r="S9" s="15"/>
      <c r="T9" s="15"/>
      <c r="V9" s="10"/>
      <c r="W9" s="1"/>
    </row>
    <row r="10" spans="1:23" ht="15.75" x14ac:dyDescent="0.25">
      <c r="A10" s="13" t="s">
        <v>10</v>
      </c>
      <c r="B10" s="5">
        <v>20.8</v>
      </c>
      <c r="C10" s="5">
        <v>24</v>
      </c>
      <c r="D10" s="5">
        <v>20</v>
      </c>
      <c r="E10" s="12">
        <v>21.6</v>
      </c>
      <c r="F10" s="5">
        <v>18</v>
      </c>
      <c r="G10" s="5">
        <v>23</v>
      </c>
      <c r="H10" s="5">
        <v>25</v>
      </c>
      <c r="I10" s="105">
        <v>22</v>
      </c>
      <c r="J10" s="5">
        <v>22</v>
      </c>
      <c r="K10" s="5">
        <v>23.2</v>
      </c>
      <c r="L10" s="5">
        <v>23.6</v>
      </c>
      <c r="M10" s="105">
        <v>22.9</v>
      </c>
      <c r="N10" s="12">
        <v>20.3</v>
      </c>
      <c r="O10" s="12">
        <v>23.4</v>
      </c>
      <c r="P10" s="12">
        <v>22.9</v>
      </c>
      <c r="Q10" s="12">
        <f t="shared" si="0"/>
        <v>22.2</v>
      </c>
      <c r="R10" s="2"/>
      <c r="S10" s="15"/>
      <c r="T10" s="15"/>
      <c r="V10" s="10"/>
      <c r="W10" s="1"/>
    </row>
    <row r="11" spans="1:23" ht="15.75" x14ac:dyDescent="0.25">
      <c r="A11" s="13" t="s">
        <v>11</v>
      </c>
      <c r="B11" s="5">
        <v>23.2</v>
      </c>
      <c r="C11" s="5">
        <v>24</v>
      </c>
      <c r="D11" s="5">
        <v>23.6</v>
      </c>
      <c r="E11" s="12">
        <v>23.6</v>
      </c>
      <c r="F11" s="5">
        <v>23</v>
      </c>
      <c r="G11" s="5">
        <v>23</v>
      </c>
      <c r="H11" s="5">
        <v>22</v>
      </c>
      <c r="I11" s="105">
        <v>22.7</v>
      </c>
      <c r="J11" s="5">
        <v>22</v>
      </c>
      <c r="K11" s="5">
        <v>22.8</v>
      </c>
      <c r="L11" s="5">
        <v>24.4</v>
      </c>
      <c r="M11" s="105">
        <v>23.1</v>
      </c>
      <c r="N11" s="12">
        <v>22.7</v>
      </c>
      <c r="O11" s="12">
        <v>23.3</v>
      </c>
      <c r="P11" s="12">
        <v>23.3</v>
      </c>
      <c r="Q11" s="12">
        <f t="shared" si="0"/>
        <v>23.099999999999998</v>
      </c>
      <c r="R11" s="2"/>
      <c r="S11" s="15"/>
      <c r="T11" s="15"/>
      <c r="V11" s="10"/>
      <c r="W11" s="1"/>
    </row>
    <row r="12" spans="1:23" ht="15.75" x14ac:dyDescent="0.25">
      <c r="A12" s="13" t="s">
        <v>12</v>
      </c>
      <c r="B12" s="5">
        <v>20.399999999999999</v>
      </c>
      <c r="C12" s="5">
        <v>20</v>
      </c>
      <c r="D12" s="5">
        <v>23.6</v>
      </c>
      <c r="E12" s="12">
        <v>21.3</v>
      </c>
      <c r="F12" s="5">
        <v>19</v>
      </c>
      <c r="G12" s="5">
        <v>25</v>
      </c>
      <c r="H12" s="5">
        <v>26</v>
      </c>
      <c r="I12" s="105">
        <v>23.3</v>
      </c>
      <c r="J12" s="5">
        <v>21.6</v>
      </c>
      <c r="K12" s="5">
        <v>23.6</v>
      </c>
      <c r="L12" s="5">
        <v>25.6</v>
      </c>
      <c r="M12" s="105">
        <v>23.6</v>
      </c>
      <c r="N12" s="12">
        <v>20.3</v>
      </c>
      <c r="O12" s="12">
        <v>22.9</v>
      </c>
      <c r="P12" s="12">
        <v>25.1</v>
      </c>
      <c r="Q12" s="12">
        <f t="shared" si="0"/>
        <v>22.766666666666669</v>
      </c>
      <c r="R12" s="2"/>
      <c r="S12" s="15"/>
      <c r="T12" s="15"/>
      <c r="V12" s="10"/>
      <c r="W12" s="1"/>
    </row>
    <row r="13" spans="1:23" ht="15.75" x14ac:dyDescent="0.25">
      <c r="A13" s="13" t="s">
        <v>13</v>
      </c>
      <c r="B13" s="5">
        <v>20.399999999999999</v>
      </c>
      <c r="C13" s="5">
        <v>25.2</v>
      </c>
      <c r="D13" s="5">
        <v>21.8</v>
      </c>
      <c r="E13" s="12">
        <v>22.5</v>
      </c>
      <c r="F13" s="2">
        <v>24</v>
      </c>
      <c r="G13" s="2">
        <v>25</v>
      </c>
      <c r="H13" s="2">
        <v>24</v>
      </c>
      <c r="I13" s="2">
        <v>24.3</v>
      </c>
      <c r="J13" s="2">
        <v>23.2</v>
      </c>
      <c r="K13" s="2">
        <v>24.8</v>
      </c>
      <c r="L13" s="2">
        <v>25.6</v>
      </c>
      <c r="M13" s="2">
        <v>24.5</v>
      </c>
      <c r="N13" s="2">
        <v>22.5</v>
      </c>
      <c r="O13" s="2">
        <v>25</v>
      </c>
      <c r="P13" s="2">
        <v>23.8</v>
      </c>
      <c r="Q13" s="12">
        <f t="shared" si="0"/>
        <v>23.766666666666666</v>
      </c>
      <c r="R13" s="2"/>
      <c r="V13" s="11"/>
      <c r="W13" s="11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U14" s="3"/>
      <c r="V14" s="11"/>
      <c r="W14" s="11"/>
    </row>
    <row r="15" spans="1:23" ht="15.75" x14ac:dyDescent="0.25">
      <c r="U15" s="3"/>
      <c r="V15" s="11"/>
      <c r="W15" s="11"/>
    </row>
    <row r="16" spans="1:23" ht="15.75" x14ac:dyDescent="0.25">
      <c r="U16" s="3"/>
      <c r="V16" s="11"/>
      <c r="W16" s="11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9"/>
      <c r="P17" s="9"/>
      <c r="Q17" s="3"/>
      <c r="R17" s="3"/>
      <c r="S17" s="3"/>
    </row>
    <row r="18" spans="1:19" ht="15.75" x14ac:dyDescent="0.25">
      <c r="A18" s="13"/>
      <c r="B18" s="13"/>
      <c r="C18" s="13"/>
      <c r="D18" s="3"/>
      <c r="E18" s="3"/>
      <c r="F18" s="14"/>
      <c r="G18" s="14"/>
      <c r="H18" s="14"/>
      <c r="I18" s="3"/>
      <c r="J18" s="14"/>
      <c r="K18" s="14"/>
      <c r="L18" s="14"/>
      <c r="M18" s="3"/>
      <c r="N18" s="117"/>
      <c r="O18" s="117"/>
      <c r="P18" s="117"/>
      <c r="Q18" s="8"/>
      <c r="R18" s="5"/>
      <c r="S18" s="3"/>
    </row>
    <row r="19" spans="1:19" ht="15.75" x14ac:dyDescent="0.25">
      <c r="A19" s="13"/>
      <c r="B19" s="13"/>
      <c r="C19" s="13"/>
      <c r="D19" s="13"/>
      <c r="E19" s="14"/>
      <c r="F19" s="13"/>
      <c r="G19" s="13"/>
      <c r="H19" s="13"/>
      <c r="I19" s="14"/>
      <c r="J19" s="13"/>
      <c r="K19" s="13"/>
      <c r="L19" s="13"/>
      <c r="M19" s="14"/>
      <c r="N19" s="13"/>
      <c r="O19" s="13"/>
      <c r="P19" s="13"/>
      <c r="Q19" s="18"/>
      <c r="R19" s="5"/>
      <c r="S19" s="3"/>
    </row>
    <row r="20" spans="1:19" ht="15.75" x14ac:dyDescent="0.25">
      <c r="A20" s="13"/>
      <c r="B20" s="7"/>
      <c r="C20" s="7"/>
      <c r="D20" s="7"/>
      <c r="E20" s="22"/>
      <c r="F20" s="5"/>
      <c r="G20" s="5"/>
      <c r="H20" s="5"/>
      <c r="I20" s="22"/>
      <c r="J20" s="5"/>
      <c r="K20" s="5"/>
      <c r="L20" s="5"/>
      <c r="M20" s="22"/>
      <c r="N20" s="15"/>
      <c r="O20" s="15"/>
      <c r="P20" s="15"/>
      <c r="Q20" s="15"/>
      <c r="R20" s="22"/>
      <c r="S20" s="3"/>
    </row>
    <row r="21" spans="1:19" ht="15.75" x14ac:dyDescent="0.25">
      <c r="A21" s="13"/>
      <c r="B21" s="7"/>
      <c r="C21" s="7"/>
      <c r="D21" s="7"/>
      <c r="E21" s="22"/>
      <c r="F21" s="5"/>
      <c r="G21" s="5"/>
      <c r="H21" s="5"/>
      <c r="I21" s="22"/>
      <c r="J21" s="5"/>
      <c r="K21" s="5"/>
      <c r="L21" s="5"/>
      <c r="M21" s="22"/>
      <c r="N21" s="15"/>
      <c r="O21" s="15"/>
      <c r="P21" s="15"/>
      <c r="Q21" s="15"/>
      <c r="R21" s="22"/>
      <c r="S21" s="3"/>
    </row>
    <row r="22" spans="1:19" ht="15.75" x14ac:dyDescent="0.25">
      <c r="A22" s="13"/>
      <c r="B22" s="7"/>
      <c r="C22" s="7"/>
      <c r="D22" s="7"/>
      <c r="E22" s="22"/>
      <c r="F22" s="5"/>
      <c r="G22" s="5"/>
      <c r="H22" s="5"/>
      <c r="I22" s="22"/>
      <c r="J22" s="5"/>
      <c r="K22" s="5"/>
      <c r="L22" s="5"/>
      <c r="M22" s="22"/>
      <c r="N22" s="15"/>
      <c r="O22" s="15"/>
      <c r="P22" s="15"/>
      <c r="Q22" s="15"/>
      <c r="R22" s="22"/>
      <c r="S22" s="3"/>
    </row>
    <row r="23" spans="1:19" ht="15.75" x14ac:dyDescent="0.25">
      <c r="A23" s="13"/>
      <c r="B23" s="7"/>
      <c r="C23" s="7"/>
      <c r="D23" s="7"/>
      <c r="E23" s="22"/>
      <c r="F23" s="5"/>
      <c r="G23" s="5"/>
      <c r="H23" s="5"/>
      <c r="I23" s="22"/>
      <c r="J23" s="5"/>
      <c r="K23" s="5"/>
      <c r="L23" s="5"/>
      <c r="M23" s="22"/>
      <c r="N23" s="15"/>
      <c r="O23" s="15"/>
      <c r="P23" s="15"/>
      <c r="Q23" s="15"/>
      <c r="R23" s="22"/>
      <c r="S23" s="3"/>
    </row>
    <row r="24" spans="1:19" ht="15.75" x14ac:dyDescent="0.25">
      <c r="A24" s="13"/>
      <c r="B24" s="7"/>
      <c r="C24" s="7"/>
      <c r="D24" s="7"/>
      <c r="E24" s="22"/>
      <c r="F24" s="5"/>
      <c r="G24" s="5"/>
      <c r="H24" s="5"/>
      <c r="I24" s="22"/>
      <c r="J24" s="5"/>
      <c r="K24" s="5"/>
      <c r="L24" s="5"/>
      <c r="M24" s="22"/>
      <c r="N24" s="15"/>
      <c r="O24" s="15"/>
      <c r="P24" s="15"/>
      <c r="Q24" s="15"/>
      <c r="R24" s="22"/>
      <c r="S24" s="3"/>
    </row>
    <row r="25" spans="1:19" ht="15.75" x14ac:dyDescent="0.25">
      <c r="A25" s="13"/>
      <c r="B25" s="7"/>
      <c r="C25" s="7"/>
      <c r="D25" s="7"/>
      <c r="E25" s="22"/>
      <c r="F25" s="5"/>
      <c r="G25" s="5"/>
      <c r="H25" s="5"/>
      <c r="I25" s="22"/>
      <c r="J25" s="5"/>
      <c r="K25" s="5"/>
      <c r="L25" s="5"/>
      <c r="M25" s="22"/>
      <c r="N25" s="15"/>
      <c r="O25" s="15"/>
      <c r="P25" s="15"/>
      <c r="Q25" s="15"/>
      <c r="R25" s="22"/>
      <c r="S25" s="3"/>
    </row>
    <row r="26" spans="1:19" ht="15.75" x14ac:dyDescent="0.25">
      <c r="A26" s="13"/>
      <c r="B26" s="7"/>
      <c r="C26" s="7"/>
      <c r="D26" s="7"/>
      <c r="E26" s="22"/>
      <c r="F26" s="5"/>
      <c r="G26" s="5"/>
      <c r="H26" s="5"/>
      <c r="I26" s="22"/>
      <c r="J26" s="5"/>
      <c r="K26" s="5"/>
      <c r="L26" s="5"/>
      <c r="M26" s="22"/>
      <c r="N26" s="15"/>
      <c r="O26" s="15"/>
      <c r="P26" s="15"/>
      <c r="Q26" s="15"/>
      <c r="R26" s="22"/>
      <c r="S26" s="3"/>
    </row>
    <row r="27" spans="1:19" ht="15.75" x14ac:dyDescent="0.25">
      <c r="A27" s="13"/>
      <c r="B27" s="7"/>
      <c r="C27" s="7"/>
      <c r="D27" s="7"/>
      <c r="E27" s="22"/>
      <c r="F27" s="5"/>
      <c r="G27" s="5"/>
      <c r="H27" s="5"/>
      <c r="I27" s="22"/>
      <c r="J27" s="5"/>
      <c r="K27" s="5"/>
      <c r="L27" s="5"/>
      <c r="M27" s="22"/>
      <c r="N27" s="15"/>
      <c r="O27" s="15"/>
      <c r="P27" s="15"/>
      <c r="Q27" s="15"/>
      <c r="R27" s="15"/>
    </row>
    <row r="28" spans="1:19" ht="15.75" x14ac:dyDescent="0.25">
      <c r="A28" s="13"/>
      <c r="B28" s="7"/>
      <c r="C28" s="7"/>
      <c r="D28" s="7"/>
      <c r="E28" s="22"/>
      <c r="F28" s="5"/>
      <c r="G28" s="5"/>
      <c r="H28" s="5"/>
      <c r="I28" s="22"/>
      <c r="J28" s="5"/>
      <c r="K28" s="5"/>
      <c r="L28" s="5"/>
      <c r="M28" s="22"/>
      <c r="N28" s="15"/>
      <c r="O28" s="15"/>
      <c r="P28" s="15"/>
      <c r="Q28" s="15"/>
      <c r="R28" s="15"/>
    </row>
  </sheetData>
  <mergeCells count="2">
    <mergeCell ref="N2:P2"/>
    <mergeCell ref="N18:P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7"/>
  <sheetViews>
    <sheetView topLeftCell="A22" zoomScale="110" zoomScaleNormal="110" workbookViewId="0">
      <selection activeCell="A37" sqref="A37:E47"/>
    </sheetView>
  </sheetViews>
  <sheetFormatPr defaultRowHeight="15" x14ac:dyDescent="0.25"/>
  <cols>
    <col min="1" max="1" width="9.5703125" bestFit="1" customWidth="1"/>
    <col min="2" max="2" width="9.7109375" bestFit="1" customWidth="1"/>
    <col min="3" max="3" width="12.5703125" customWidth="1"/>
    <col min="4" max="4" width="13.7109375" customWidth="1"/>
    <col min="5" max="9" width="9.5703125" bestFit="1" customWidth="1"/>
  </cols>
  <sheetData>
    <row r="2" spans="1:64" x14ac:dyDescent="0.25">
      <c r="B2" s="38"/>
      <c r="C2" s="54" t="s">
        <v>73</v>
      </c>
      <c r="J2" s="21"/>
      <c r="K2" s="21" t="s">
        <v>74</v>
      </c>
      <c r="L2" s="21" t="s">
        <v>37</v>
      </c>
      <c r="M2" s="21"/>
      <c r="O2" t="s">
        <v>74</v>
      </c>
      <c r="P2" t="s">
        <v>37</v>
      </c>
      <c r="S2" t="s">
        <v>74</v>
      </c>
      <c r="T2" t="s">
        <v>77</v>
      </c>
      <c r="W2" t="s">
        <v>74</v>
      </c>
      <c r="X2" t="s">
        <v>78</v>
      </c>
      <c r="AA2" t="s">
        <v>74</v>
      </c>
      <c r="AB2" t="s">
        <v>80</v>
      </c>
      <c r="AE2" t="s">
        <v>74</v>
      </c>
      <c r="AF2" t="s">
        <v>79</v>
      </c>
      <c r="AI2" s="54" t="s">
        <v>75</v>
      </c>
      <c r="AL2" s="38"/>
      <c r="AM2" s="38"/>
      <c r="AN2" s="38" t="s">
        <v>28</v>
      </c>
      <c r="AO2" s="38"/>
      <c r="AP2" s="38"/>
      <c r="AQ2" s="38" t="s">
        <v>75</v>
      </c>
      <c r="AT2" s="54"/>
      <c r="AU2" s="54" t="s">
        <v>28</v>
      </c>
      <c r="AV2" s="54"/>
      <c r="AW2" s="54"/>
      <c r="AX2" s="54"/>
      <c r="AY2" s="54" t="s">
        <v>75</v>
      </c>
      <c r="AZ2" s="54"/>
      <c r="BA2" s="54"/>
      <c r="BB2" s="54"/>
      <c r="BC2" s="54" t="s">
        <v>28</v>
      </c>
      <c r="BD2" s="54"/>
      <c r="BE2" s="54"/>
      <c r="BG2" s="38" t="s">
        <v>74</v>
      </c>
      <c r="BH2" s="38"/>
      <c r="BI2" s="38"/>
      <c r="BJ2" s="38"/>
      <c r="BK2" s="38"/>
      <c r="BL2" s="38"/>
    </row>
    <row r="3" spans="1:64" x14ac:dyDescent="0.25">
      <c r="B3" t="s">
        <v>18</v>
      </c>
      <c r="G3" s="54" t="s">
        <v>76</v>
      </c>
      <c r="J3" s="21"/>
      <c r="K3" s="21" t="s">
        <v>73</v>
      </c>
      <c r="L3" s="21"/>
      <c r="M3" s="21" t="s">
        <v>75</v>
      </c>
      <c r="O3" t="s">
        <v>73</v>
      </c>
      <c r="Q3" t="s">
        <v>76</v>
      </c>
      <c r="S3" t="s">
        <v>73</v>
      </c>
      <c r="W3" t="s">
        <v>73</v>
      </c>
      <c r="AA3" t="s">
        <v>73</v>
      </c>
      <c r="AE3" t="s">
        <v>73</v>
      </c>
      <c r="AH3" s="54" t="s">
        <v>82</v>
      </c>
      <c r="AL3" s="38"/>
      <c r="AM3" s="38" t="s">
        <v>82</v>
      </c>
      <c r="AN3" s="38"/>
      <c r="AO3" s="38"/>
      <c r="AP3" s="38" t="s">
        <v>83</v>
      </c>
      <c r="AQ3" s="38"/>
      <c r="AT3" s="54" t="s">
        <v>83</v>
      </c>
      <c r="AU3" s="54"/>
      <c r="AV3" s="54"/>
      <c r="AW3" s="54"/>
      <c r="AX3" s="54" t="s">
        <v>84</v>
      </c>
      <c r="AY3" s="54"/>
      <c r="AZ3" s="54"/>
      <c r="BA3" s="54"/>
      <c r="BB3" s="54" t="s">
        <v>84</v>
      </c>
      <c r="BC3" s="54"/>
      <c r="BD3" s="54"/>
      <c r="BE3" s="54"/>
      <c r="BG3" s="38"/>
      <c r="BH3" s="38" t="s">
        <v>88</v>
      </c>
      <c r="BI3" s="38" t="s">
        <v>89</v>
      </c>
      <c r="BJ3" s="38"/>
      <c r="BK3" s="38" t="s">
        <v>90</v>
      </c>
      <c r="BL3" s="38"/>
    </row>
    <row r="4" spans="1:64" x14ac:dyDescent="0.25">
      <c r="A4" s="54" t="s">
        <v>51</v>
      </c>
      <c r="B4" t="s">
        <v>2</v>
      </c>
      <c r="C4" t="s">
        <v>3</v>
      </c>
      <c r="D4" t="s">
        <v>4</v>
      </c>
      <c r="E4" t="s">
        <v>5</v>
      </c>
      <c r="F4" t="s">
        <v>2</v>
      </c>
      <c r="G4" t="s">
        <v>3</v>
      </c>
      <c r="H4" t="s">
        <v>4</v>
      </c>
      <c r="I4" t="s">
        <v>5</v>
      </c>
      <c r="J4" s="21" t="s">
        <v>2</v>
      </c>
      <c r="K4" s="21" t="s">
        <v>3</v>
      </c>
      <c r="L4" s="21" t="s">
        <v>4</v>
      </c>
      <c r="M4" s="21" t="s">
        <v>5</v>
      </c>
      <c r="N4" t="s">
        <v>2</v>
      </c>
      <c r="O4" t="s">
        <v>3</v>
      </c>
      <c r="P4" t="s">
        <v>4</v>
      </c>
      <c r="Q4" t="s">
        <v>5</v>
      </c>
      <c r="R4" t="s">
        <v>2</v>
      </c>
      <c r="S4" t="s">
        <v>3</v>
      </c>
      <c r="T4" t="s">
        <v>4</v>
      </c>
      <c r="U4" t="s">
        <v>5</v>
      </c>
      <c r="V4" t="s">
        <v>2</v>
      </c>
      <c r="W4" t="s">
        <v>3</v>
      </c>
      <c r="X4" t="s">
        <v>4</v>
      </c>
      <c r="Y4" t="s">
        <v>5</v>
      </c>
      <c r="Z4" t="s">
        <v>2</v>
      </c>
      <c r="AA4" t="s">
        <v>3</v>
      </c>
      <c r="AB4" t="s">
        <v>4</v>
      </c>
      <c r="AC4" t="s">
        <v>5</v>
      </c>
      <c r="AD4" t="s">
        <v>2</v>
      </c>
      <c r="AE4" t="s">
        <v>3</v>
      </c>
      <c r="AF4" t="s">
        <v>4</v>
      </c>
      <c r="AG4" t="s">
        <v>5</v>
      </c>
      <c r="AH4" s="54" t="s">
        <v>2</v>
      </c>
      <c r="AI4" s="54" t="s">
        <v>3</v>
      </c>
      <c r="AJ4" s="54" t="s">
        <v>4</v>
      </c>
      <c r="AK4" s="54" t="s">
        <v>5</v>
      </c>
      <c r="AL4" s="38" t="s">
        <v>2</v>
      </c>
      <c r="AM4" s="38" t="s">
        <v>3</v>
      </c>
      <c r="AN4" s="38" t="s">
        <v>4</v>
      </c>
      <c r="AO4" s="38" t="s">
        <v>5</v>
      </c>
      <c r="AP4" s="38" t="s">
        <v>2</v>
      </c>
      <c r="AQ4" s="38" t="s">
        <v>3</v>
      </c>
      <c r="AR4" s="54" t="s">
        <v>4</v>
      </c>
      <c r="AS4" s="54" t="s">
        <v>5</v>
      </c>
      <c r="AT4" s="54" t="s">
        <v>2</v>
      </c>
      <c r="AU4" s="54" t="s">
        <v>3</v>
      </c>
      <c r="AV4" s="54" t="s">
        <v>4</v>
      </c>
      <c r="AW4" s="54" t="s">
        <v>5</v>
      </c>
      <c r="AX4" s="54" t="s">
        <v>2</v>
      </c>
      <c r="AY4" s="54" t="s">
        <v>3</v>
      </c>
      <c r="AZ4" s="54" t="s">
        <v>4</v>
      </c>
      <c r="BA4" s="54" t="s">
        <v>5</v>
      </c>
      <c r="BB4" s="54" t="s">
        <v>2</v>
      </c>
      <c r="BC4" s="54" t="s">
        <v>3</v>
      </c>
      <c r="BD4" s="54" t="s">
        <v>4</v>
      </c>
      <c r="BE4" s="54" t="s">
        <v>5</v>
      </c>
      <c r="BF4" s="54" t="s">
        <v>22</v>
      </c>
      <c r="BG4" s="38" t="s">
        <v>27</v>
      </c>
      <c r="BH4" s="38" t="s">
        <v>19</v>
      </c>
      <c r="BI4" s="38" t="s">
        <v>27</v>
      </c>
      <c r="BJ4" s="38" t="s">
        <v>19</v>
      </c>
      <c r="BK4" s="38" t="s">
        <v>27</v>
      </c>
      <c r="BL4" s="38" t="s">
        <v>19</v>
      </c>
    </row>
    <row r="5" spans="1:64" x14ac:dyDescent="0.25">
      <c r="A5" s="54" t="s">
        <v>6</v>
      </c>
      <c r="B5" s="36">
        <v>17.933333333333334</v>
      </c>
      <c r="C5" s="36">
        <v>18</v>
      </c>
      <c r="D5" s="36">
        <v>19.400000000000002</v>
      </c>
      <c r="E5" s="36">
        <v>18.444444444444446</v>
      </c>
      <c r="F5" s="71">
        <v>44.78</v>
      </c>
      <c r="G5" s="71">
        <v>46.366666666666674</v>
      </c>
      <c r="H5" s="71">
        <v>44.586666666666666</v>
      </c>
      <c r="I5" s="71">
        <v>45.244444444444447</v>
      </c>
      <c r="J5" s="1">
        <v>1.26</v>
      </c>
      <c r="K5" s="1">
        <v>2.0750000000000002</v>
      </c>
      <c r="L5" s="1">
        <v>2.1500000000000004</v>
      </c>
      <c r="M5" s="1">
        <v>1.8283333333333334</v>
      </c>
      <c r="N5" s="1">
        <v>0.32499999999999996</v>
      </c>
      <c r="O5" s="1">
        <v>0.34499999999999997</v>
      </c>
      <c r="P5" s="1">
        <v>0.28999999999999998</v>
      </c>
      <c r="Q5" s="1">
        <v>0.32</v>
      </c>
      <c r="R5" s="1">
        <v>0.47499999999999998</v>
      </c>
      <c r="S5" s="1">
        <v>0.47499999999999998</v>
      </c>
      <c r="T5" s="1">
        <v>0.4</v>
      </c>
      <c r="U5" s="1">
        <v>0.45</v>
      </c>
      <c r="V5" s="1">
        <v>0.185</v>
      </c>
      <c r="W5" s="1">
        <v>0.19</v>
      </c>
      <c r="X5" s="1">
        <v>0.19</v>
      </c>
      <c r="Y5" s="1">
        <v>0.18833333333333332</v>
      </c>
      <c r="Z5" s="1">
        <v>0.98</v>
      </c>
      <c r="AA5" s="1">
        <v>1</v>
      </c>
      <c r="AB5" s="1">
        <v>1.05</v>
      </c>
      <c r="AC5" s="1">
        <v>1.01</v>
      </c>
      <c r="AD5" s="1">
        <v>1.35</v>
      </c>
      <c r="AE5" s="1">
        <v>1.2000000000000002</v>
      </c>
      <c r="AF5" s="1">
        <v>1</v>
      </c>
      <c r="AG5" s="1">
        <v>1.1833333333333333</v>
      </c>
      <c r="AH5" s="71">
        <f>(J5*B5)</f>
        <v>22.596</v>
      </c>
      <c r="AI5" s="71">
        <f t="shared" ref="AI5:AJ5" si="0">(K5*C5)</f>
        <v>37.35</v>
      </c>
      <c r="AJ5" s="71">
        <f t="shared" si="0"/>
        <v>41.710000000000008</v>
      </c>
      <c r="AK5" s="71">
        <f>AVERAGE(AH5:AJ5)</f>
        <v>33.885333333333335</v>
      </c>
      <c r="AL5" s="71">
        <f>(N5*F5)</f>
        <v>14.553499999999998</v>
      </c>
      <c r="AM5" s="71">
        <f t="shared" ref="AM5:AM13" si="1">(O5*G5)</f>
        <v>15.996500000000001</v>
      </c>
      <c r="AN5" s="71">
        <f t="shared" ref="AN5:AN13" si="2">(P5*H5)</f>
        <v>12.930133333333332</v>
      </c>
      <c r="AO5" s="71">
        <f>AVERAGE(AL5:AN5)</f>
        <v>14.493377777777775</v>
      </c>
      <c r="AP5" s="71">
        <f>(B5*R5)</f>
        <v>8.5183333333333326</v>
      </c>
      <c r="AQ5" s="71">
        <f t="shared" ref="AQ5:AR5" si="3">(C5*S5)</f>
        <v>8.5499999999999989</v>
      </c>
      <c r="AR5" s="71">
        <f t="shared" si="3"/>
        <v>7.7600000000000016</v>
      </c>
      <c r="AS5" s="71">
        <f>AVERAGE(AP5:AR5)</f>
        <v>8.2761111111111116</v>
      </c>
      <c r="AT5" s="71">
        <f>(F5*V5)</f>
        <v>8.2843</v>
      </c>
      <c r="AU5" s="71">
        <f t="shared" ref="AU5:AU13" si="4">(G5*W5)</f>
        <v>8.8096666666666685</v>
      </c>
      <c r="AV5" s="71">
        <f t="shared" ref="AV5:AV13" si="5">(H5*X5)</f>
        <v>8.4714666666666663</v>
      </c>
      <c r="AW5" s="71">
        <f>AVERAGE(AT5:AV5)</f>
        <v>8.521811111111111</v>
      </c>
      <c r="AX5" s="71">
        <f>(B5*Z5)</f>
        <v>17.574666666666666</v>
      </c>
      <c r="AY5" s="71">
        <f t="shared" ref="AY5:AZ5" si="6">(C5*AA5)</f>
        <v>18</v>
      </c>
      <c r="AZ5" s="71">
        <f t="shared" si="6"/>
        <v>20.370000000000005</v>
      </c>
      <c r="BA5" s="71">
        <f>AVERAGE(AX5:AZ5)</f>
        <v>18.648222222222223</v>
      </c>
      <c r="BB5" s="71">
        <f>(F5*AD5)</f>
        <v>60.453000000000003</v>
      </c>
      <c r="BC5" s="71">
        <f t="shared" ref="BC5:BC13" si="7">(G5*AE5)</f>
        <v>55.640000000000015</v>
      </c>
      <c r="BD5" s="71">
        <f t="shared" ref="BD5:BD13" si="8">(H5*AF5)</f>
        <v>44.586666666666666</v>
      </c>
      <c r="BE5" s="71">
        <f>AVERAGE(BB5:BD5)</f>
        <v>53.559888888888899</v>
      </c>
      <c r="BF5" s="21" t="s">
        <v>6</v>
      </c>
      <c r="BG5" s="60">
        <v>33.885333333333335</v>
      </c>
      <c r="BH5" s="60">
        <v>14.493377777777775</v>
      </c>
      <c r="BI5" s="60">
        <v>8.2761111111111116</v>
      </c>
      <c r="BJ5" s="60">
        <v>8.521811111111111</v>
      </c>
      <c r="BK5" s="60">
        <v>18.648222222222223</v>
      </c>
      <c r="BL5" s="60">
        <v>53.559888888888899</v>
      </c>
    </row>
    <row r="6" spans="1:64" x14ac:dyDescent="0.25">
      <c r="A6" s="54" t="s">
        <v>7</v>
      </c>
      <c r="B6" s="36">
        <v>19.733333333333334</v>
      </c>
      <c r="C6" s="36">
        <v>21.933333333333334</v>
      </c>
      <c r="D6" s="36">
        <v>19.599999999999998</v>
      </c>
      <c r="E6" s="36">
        <v>20.422222222222221</v>
      </c>
      <c r="F6" s="71">
        <v>54.1</v>
      </c>
      <c r="G6" s="71">
        <v>54.303333333333335</v>
      </c>
      <c r="H6" s="71">
        <v>50.433333333333337</v>
      </c>
      <c r="I6" s="71">
        <v>52.945555555555558</v>
      </c>
      <c r="J6" s="1">
        <v>3.25</v>
      </c>
      <c r="K6" s="1">
        <v>3.3</v>
      </c>
      <c r="L6" s="1">
        <v>3.2850000000000001</v>
      </c>
      <c r="M6" s="1">
        <v>3.2783333333333338</v>
      </c>
      <c r="N6" s="1">
        <v>0.45</v>
      </c>
      <c r="O6" s="1">
        <v>0.39500000000000002</v>
      </c>
      <c r="P6" s="1">
        <v>0.41</v>
      </c>
      <c r="Q6" s="1">
        <v>0.41833333333333328</v>
      </c>
      <c r="R6" s="1">
        <v>0.6</v>
      </c>
      <c r="S6" s="1">
        <v>0.6</v>
      </c>
      <c r="T6" s="1">
        <v>0.67</v>
      </c>
      <c r="U6" s="1">
        <v>0.62333333333333341</v>
      </c>
      <c r="V6" s="1">
        <v>0.255</v>
      </c>
      <c r="W6" s="1">
        <v>0.255</v>
      </c>
      <c r="X6" s="1">
        <v>0.255</v>
      </c>
      <c r="Y6" s="1">
        <v>0.255</v>
      </c>
      <c r="Z6" s="1">
        <v>1.2</v>
      </c>
      <c r="AA6" s="1">
        <v>1.1200000000000001</v>
      </c>
      <c r="AB6" s="1">
        <v>1.2</v>
      </c>
      <c r="AC6" s="1">
        <v>1.1733333333333336</v>
      </c>
      <c r="AD6" s="1">
        <v>1.635</v>
      </c>
      <c r="AE6" s="1">
        <v>1.63</v>
      </c>
      <c r="AF6" s="1">
        <v>1.75</v>
      </c>
      <c r="AG6" s="1">
        <v>1.6716666666666666</v>
      </c>
      <c r="AH6" s="71">
        <f t="shared" ref="AH6:AH13" si="9">(J6*B6)</f>
        <v>64.13333333333334</v>
      </c>
      <c r="AI6" s="71">
        <f t="shared" ref="AI6:AI13" si="10">(K6*C6)</f>
        <v>72.38</v>
      </c>
      <c r="AJ6" s="71">
        <f t="shared" ref="AJ6:AJ13" si="11">(L6*D6)</f>
        <v>64.385999999999996</v>
      </c>
      <c r="AK6" s="71">
        <f t="shared" ref="AK6:AK13" si="12">AVERAGE(AH6:AJ6)</f>
        <v>66.966444444444434</v>
      </c>
      <c r="AL6" s="71">
        <f t="shared" ref="AL6:AL13" si="13">(N6*F6)</f>
        <v>24.345000000000002</v>
      </c>
      <c r="AM6" s="71">
        <f t="shared" si="1"/>
        <v>21.449816666666667</v>
      </c>
      <c r="AN6" s="71">
        <f t="shared" si="2"/>
        <v>20.677666666666667</v>
      </c>
      <c r="AO6" s="71">
        <f t="shared" ref="AO6:AO13" si="14">AVERAGE(AL6:AN6)</f>
        <v>22.157494444444449</v>
      </c>
      <c r="AP6" s="71">
        <f t="shared" ref="AP6:AP13" si="15">(B6*R6)</f>
        <v>11.84</v>
      </c>
      <c r="AQ6" s="71">
        <f t="shared" ref="AQ6:AQ13" si="16">(C6*S6)</f>
        <v>13.16</v>
      </c>
      <c r="AR6" s="71">
        <f t="shared" ref="AR6:AR13" si="17">(D6*T6)</f>
        <v>13.132</v>
      </c>
      <c r="AS6" s="71">
        <f t="shared" ref="AS6:AS13" si="18">AVERAGE(AP6:AR6)</f>
        <v>12.710666666666667</v>
      </c>
      <c r="AT6" s="71">
        <f t="shared" ref="AT6:AT13" si="19">(F6*V6)</f>
        <v>13.795500000000001</v>
      </c>
      <c r="AU6" s="71">
        <f t="shared" si="4"/>
        <v>13.84735</v>
      </c>
      <c r="AV6" s="71">
        <f t="shared" si="5"/>
        <v>12.860500000000002</v>
      </c>
      <c r="AW6" s="71">
        <f t="shared" ref="AW6:AW13" si="20">AVERAGE(AT6:AV6)</f>
        <v>13.501116666666668</v>
      </c>
      <c r="AX6" s="71">
        <f t="shared" ref="AX6:AX13" si="21">(B6*Z6)</f>
        <v>23.68</v>
      </c>
      <c r="AY6" s="71">
        <f t="shared" ref="AY6:AY13" si="22">(C6*AA6)</f>
        <v>24.565333333333335</v>
      </c>
      <c r="AZ6" s="71">
        <f t="shared" ref="AZ6:AZ13" si="23">(D6*AB6)</f>
        <v>23.519999999999996</v>
      </c>
      <c r="BA6" s="71">
        <f t="shared" ref="BA6:BA13" si="24">AVERAGE(AX6:AZ6)</f>
        <v>23.921777777777777</v>
      </c>
      <c r="BB6" s="71">
        <f t="shared" ref="BB6:BB13" si="25">(F6*AD6)</f>
        <v>88.453500000000005</v>
      </c>
      <c r="BC6" s="71">
        <f t="shared" si="7"/>
        <v>88.514433333333329</v>
      </c>
      <c r="BD6" s="71">
        <f t="shared" si="8"/>
        <v>88.25833333333334</v>
      </c>
      <c r="BE6" s="71">
        <f t="shared" ref="BE6:BE13" si="26">AVERAGE(BB6:BD6)</f>
        <v>88.408755555555558</v>
      </c>
      <c r="BF6" s="21" t="s">
        <v>7</v>
      </c>
      <c r="BG6" s="60">
        <v>66.966444444444434</v>
      </c>
      <c r="BH6" s="60">
        <v>22.157494444444449</v>
      </c>
      <c r="BI6" s="60">
        <v>12.710666666666667</v>
      </c>
      <c r="BJ6" s="60">
        <v>13.501116666666668</v>
      </c>
      <c r="BK6" s="60">
        <v>23.921777777777777</v>
      </c>
      <c r="BL6" s="60">
        <v>88.408755555555558</v>
      </c>
    </row>
    <row r="7" spans="1:64" x14ac:dyDescent="0.25">
      <c r="A7" s="54" t="s">
        <v>8</v>
      </c>
      <c r="B7" s="36">
        <v>20.399999999999999</v>
      </c>
      <c r="C7" s="36">
        <v>22.133333333333336</v>
      </c>
      <c r="D7" s="36">
        <v>20.866666666666667</v>
      </c>
      <c r="E7" s="36">
        <v>21.133333333333333</v>
      </c>
      <c r="F7" s="71">
        <v>52.366666666666674</v>
      </c>
      <c r="G7" s="71">
        <v>61.626666666666665</v>
      </c>
      <c r="H7" s="71">
        <v>51.516666666666673</v>
      </c>
      <c r="I7" s="71">
        <v>55.170000000000009</v>
      </c>
      <c r="J7" s="1">
        <v>3.3</v>
      </c>
      <c r="K7" s="1">
        <v>3.25</v>
      </c>
      <c r="L7" s="1">
        <v>3.25</v>
      </c>
      <c r="M7" s="1">
        <v>3.2666666666666671</v>
      </c>
      <c r="N7" s="1">
        <v>0.43</v>
      </c>
      <c r="O7" s="1">
        <v>0.38500000000000001</v>
      </c>
      <c r="P7" s="1">
        <v>0.40500000000000003</v>
      </c>
      <c r="Q7" s="1">
        <v>0.40666666666666668</v>
      </c>
      <c r="R7" s="1">
        <v>0.58000000000000007</v>
      </c>
      <c r="S7" s="1">
        <v>0.57000000000000006</v>
      </c>
      <c r="T7" s="1">
        <v>0.58499999999999996</v>
      </c>
      <c r="U7" s="1">
        <v>0.57833333333333337</v>
      </c>
      <c r="V7" s="1">
        <v>0.255</v>
      </c>
      <c r="W7" s="1">
        <v>0.245</v>
      </c>
      <c r="X7" s="1">
        <v>0.23499999999999999</v>
      </c>
      <c r="Y7" s="1">
        <v>0.245</v>
      </c>
      <c r="Z7" s="1">
        <v>1.1949999999999998</v>
      </c>
      <c r="AA7" s="1">
        <v>1.1949999999999998</v>
      </c>
      <c r="AB7" s="1">
        <v>1.1000000000000001</v>
      </c>
      <c r="AC7" s="1">
        <v>1.1633333333333333</v>
      </c>
      <c r="AD7" s="1">
        <v>1.585</v>
      </c>
      <c r="AE7" s="1">
        <v>1.68</v>
      </c>
      <c r="AF7" s="1">
        <v>1.65</v>
      </c>
      <c r="AG7" s="1">
        <v>1.638333333333333</v>
      </c>
      <c r="AH7" s="71">
        <f t="shared" si="9"/>
        <v>67.319999999999993</v>
      </c>
      <c r="AI7" s="71">
        <f t="shared" si="10"/>
        <v>71.933333333333337</v>
      </c>
      <c r="AJ7" s="71">
        <f t="shared" si="11"/>
        <v>67.816666666666663</v>
      </c>
      <c r="AK7" s="71">
        <f t="shared" si="12"/>
        <v>69.023333333333326</v>
      </c>
      <c r="AL7" s="71">
        <f t="shared" si="13"/>
        <v>22.51766666666667</v>
      </c>
      <c r="AM7" s="71">
        <f t="shared" si="1"/>
        <v>23.726266666666668</v>
      </c>
      <c r="AN7" s="71">
        <f t="shared" si="2"/>
        <v>20.864250000000006</v>
      </c>
      <c r="AO7" s="71">
        <f t="shared" si="14"/>
        <v>22.369394444444449</v>
      </c>
      <c r="AP7" s="71">
        <f t="shared" si="15"/>
        <v>11.832000000000001</v>
      </c>
      <c r="AQ7" s="71">
        <f t="shared" si="16"/>
        <v>12.616000000000003</v>
      </c>
      <c r="AR7" s="71">
        <f t="shared" si="17"/>
        <v>12.206999999999999</v>
      </c>
      <c r="AS7" s="71">
        <f t="shared" si="18"/>
        <v>12.218333333333334</v>
      </c>
      <c r="AT7" s="71">
        <f t="shared" si="19"/>
        <v>13.353500000000002</v>
      </c>
      <c r="AU7" s="71">
        <f t="shared" si="4"/>
        <v>15.098533333333332</v>
      </c>
      <c r="AV7" s="71">
        <f t="shared" si="5"/>
        <v>12.106416666666668</v>
      </c>
      <c r="AW7" s="71">
        <f t="shared" si="20"/>
        <v>13.519483333333334</v>
      </c>
      <c r="AX7" s="71">
        <f t="shared" si="21"/>
        <v>24.377999999999997</v>
      </c>
      <c r="AY7" s="71">
        <f t="shared" si="22"/>
        <v>26.449333333333332</v>
      </c>
      <c r="AZ7" s="71">
        <f t="shared" si="23"/>
        <v>22.953333333333337</v>
      </c>
      <c r="BA7" s="71">
        <f t="shared" si="24"/>
        <v>24.593555555555554</v>
      </c>
      <c r="BB7" s="71">
        <f t="shared" si="25"/>
        <v>83.001166666666677</v>
      </c>
      <c r="BC7" s="71">
        <f t="shared" si="7"/>
        <v>103.53279999999999</v>
      </c>
      <c r="BD7" s="71">
        <f t="shared" si="8"/>
        <v>85.002500000000012</v>
      </c>
      <c r="BE7" s="71">
        <f t="shared" si="26"/>
        <v>90.512155555555566</v>
      </c>
      <c r="BF7" s="21" t="s">
        <v>8</v>
      </c>
      <c r="BG7" s="60">
        <v>69.023333333333326</v>
      </c>
      <c r="BH7" s="60">
        <v>22.369394444444449</v>
      </c>
      <c r="BI7" s="60">
        <v>12.218333333333334</v>
      </c>
      <c r="BJ7" s="60">
        <v>13.519483333333334</v>
      </c>
      <c r="BK7" s="60">
        <v>24.593555555555554</v>
      </c>
      <c r="BL7" s="60">
        <v>90.512155555555566</v>
      </c>
    </row>
    <row r="8" spans="1:64" x14ac:dyDescent="0.25">
      <c r="A8" s="54" t="s">
        <v>9</v>
      </c>
      <c r="B8" s="36">
        <v>20.2</v>
      </c>
      <c r="C8" s="36">
        <v>21.2</v>
      </c>
      <c r="D8" s="36">
        <v>21.400000000000002</v>
      </c>
      <c r="E8" s="36">
        <v>20.933333333333334</v>
      </c>
      <c r="F8" s="71">
        <v>50.606666666666662</v>
      </c>
      <c r="G8" s="71">
        <v>59.793333333333344</v>
      </c>
      <c r="H8" s="71">
        <v>53.533333333333331</v>
      </c>
      <c r="I8" s="71">
        <v>54.644444444444446</v>
      </c>
      <c r="J8" s="1">
        <v>3.2</v>
      </c>
      <c r="K8" s="1">
        <v>3.2350000000000003</v>
      </c>
      <c r="L8" s="1">
        <v>3.3</v>
      </c>
      <c r="M8" s="1">
        <v>3.2449999999999997</v>
      </c>
      <c r="N8" s="1">
        <v>0.39</v>
      </c>
      <c r="O8" s="1">
        <v>0.39</v>
      </c>
      <c r="P8" s="1">
        <v>0.39</v>
      </c>
      <c r="Q8" s="1">
        <v>0.38999999999999996</v>
      </c>
      <c r="R8" s="1">
        <v>0.58499999999999996</v>
      </c>
      <c r="S8" s="1">
        <v>0.56499999999999995</v>
      </c>
      <c r="T8" s="1">
        <v>0.56999999999999995</v>
      </c>
      <c r="U8" s="1">
        <v>0.57333333333333325</v>
      </c>
      <c r="V8" s="1">
        <v>0.25</v>
      </c>
      <c r="W8" s="1">
        <v>0.22999999999999998</v>
      </c>
      <c r="X8" s="1">
        <v>0.24</v>
      </c>
      <c r="Y8" s="1">
        <v>0.24</v>
      </c>
      <c r="Z8" s="1">
        <v>1.135</v>
      </c>
      <c r="AA8" s="1">
        <v>1.135</v>
      </c>
      <c r="AB8" s="1">
        <v>1.2</v>
      </c>
      <c r="AC8" s="1">
        <v>1.1566666666666665</v>
      </c>
      <c r="AD8" s="1">
        <v>1.65</v>
      </c>
      <c r="AE8" s="1">
        <v>1.65</v>
      </c>
      <c r="AF8" s="1">
        <v>1.635</v>
      </c>
      <c r="AG8" s="1">
        <v>1.6449999999999998</v>
      </c>
      <c r="AH8" s="71">
        <f t="shared" si="9"/>
        <v>64.64</v>
      </c>
      <c r="AI8" s="71">
        <f t="shared" si="10"/>
        <v>68.582000000000008</v>
      </c>
      <c r="AJ8" s="71">
        <f t="shared" si="11"/>
        <v>70.62</v>
      </c>
      <c r="AK8" s="71">
        <f t="shared" si="12"/>
        <v>67.947333333333333</v>
      </c>
      <c r="AL8" s="71">
        <f t="shared" si="13"/>
        <v>19.736599999999999</v>
      </c>
      <c r="AM8" s="71">
        <f t="shared" si="1"/>
        <v>23.319400000000005</v>
      </c>
      <c r="AN8" s="71">
        <f t="shared" si="2"/>
        <v>20.878</v>
      </c>
      <c r="AO8" s="71">
        <f t="shared" si="14"/>
        <v>21.311333333333334</v>
      </c>
      <c r="AP8" s="71">
        <f t="shared" si="15"/>
        <v>11.816999999999998</v>
      </c>
      <c r="AQ8" s="71">
        <f t="shared" si="16"/>
        <v>11.977999999999998</v>
      </c>
      <c r="AR8" s="71">
        <f t="shared" si="17"/>
        <v>12.198</v>
      </c>
      <c r="AS8" s="71">
        <f t="shared" si="18"/>
        <v>11.997666666666666</v>
      </c>
      <c r="AT8" s="71">
        <f t="shared" si="19"/>
        <v>12.651666666666666</v>
      </c>
      <c r="AU8" s="71">
        <f t="shared" si="4"/>
        <v>13.752466666666669</v>
      </c>
      <c r="AV8" s="71">
        <f t="shared" si="5"/>
        <v>12.847999999999999</v>
      </c>
      <c r="AW8" s="71">
        <f t="shared" si="20"/>
        <v>13.084044444444444</v>
      </c>
      <c r="AX8" s="71">
        <f t="shared" si="21"/>
        <v>22.927</v>
      </c>
      <c r="AY8" s="71">
        <f t="shared" si="22"/>
        <v>24.061999999999998</v>
      </c>
      <c r="AZ8" s="71">
        <f t="shared" si="23"/>
        <v>25.680000000000003</v>
      </c>
      <c r="BA8" s="71">
        <f t="shared" si="24"/>
        <v>24.222999999999999</v>
      </c>
      <c r="BB8" s="71">
        <f t="shared" si="25"/>
        <v>83.500999999999991</v>
      </c>
      <c r="BC8" s="71">
        <f t="shared" si="7"/>
        <v>98.659000000000006</v>
      </c>
      <c r="BD8" s="71">
        <f t="shared" si="8"/>
        <v>87.527000000000001</v>
      </c>
      <c r="BE8" s="71">
        <f t="shared" si="26"/>
        <v>89.895666666666671</v>
      </c>
      <c r="BF8" s="21" t="s">
        <v>9</v>
      </c>
      <c r="BG8" s="60">
        <v>67.947333333333333</v>
      </c>
      <c r="BH8" s="60">
        <v>21.311333333333334</v>
      </c>
      <c r="BI8" s="60">
        <v>11.997666666666666</v>
      </c>
      <c r="BJ8" s="60">
        <v>13.084044444444444</v>
      </c>
      <c r="BK8" s="60">
        <v>24.222999999999999</v>
      </c>
      <c r="BL8" s="60">
        <v>89.895666666666671</v>
      </c>
    </row>
    <row r="9" spans="1:64" x14ac:dyDescent="0.25">
      <c r="A9" s="54" t="s">
        <v>10</v>
      </c>
      <c r="B9" s="36">
        <v>20.266666666666666</v>
      </c>
      <c r="C9" s="36">
        <v>23.400000000000002</v>
      </c>
      <c r="D9" s="36">
        <v>22.866666666666664</v>
      </c>
      <c r="E9" s="36">
        <v>22.177777777777777</v>
      </c>
      <c r="F9" s="71">
        <v>56.333333333333336</v>
      </c>
      <c r="G9" s="71">
        <v>58.206666666666671</v>
      </c>
      <c r="H9" s="71">
        <v>57.339999999999996</v>
      </c>
      <c r="I9" s="71">
        <v>57.293333333333329</v>
      </c>
      <c r="J9" s="1">
        <v>3.1500000000000004</v>
      </c>
      <c r="K9" s="1">
        <v>3.4</v>
      </c>
      <c r="L9" s="1">
        <v>3.4</v>
      </c>
      <c r="M9" s="1">
        <v>3.3166666666666669</v>
      </c>
      <c r="N9" s="1">
        <v>0.42</v>
      </c>
      <c r="O9" s="1">
        <v>0.435</v>
      </c>
      <c r="P9" s="1">
        <v>0.42000000000000004</v>
      </c>
      <c r="Q9" s="1">
        <v>0.42499999999999999</v>
      </c>
      <c r="R9" s="1">
        <v>0.59499999999999997</v>
      </c>
      <c r="S9" s="1">
        <v>0.59499999999999997</v>
      </c>
      <c r="T9" s="1">
        <v>0.61</v>
      </c>
      <c r="U9" s="1">
        <v>0.6</v>
      </c>
      <c r="V9" s="1">
        <v>0.25</v>
      </c>
      <c r="W9" s="1">
        <v>0.245</v>
      </c>
      <c r="X9" s="1">
        <v>0.26</v>
      </c>
      <c r="Y9" s="1">
        <v>0.25166666666666665</v>
      </c>
      <c r="Z9" s="1">
        <v>1.1400000000000001</v>
      </c>
      <c r="AA9" s="1">
        <v>1.2</v>
      </c>
      <c r="AB9" s="1">
        <v>1.1399999999999999</v>
      </c>
      <c r="AC9" s="1">
        <v>1.1599999999999999</v>
      </c>
      <c r="AD9" s="1">
        <v>1.6549999999999998</v>
      </c>
      <c r="AE9" s="1">
        <v>1.67</v>
      </c>
      <c r="AF9" s="1">
        <v>1.65</v>
      </c>
      <c r="AG9" s="1">
        <v>1.6583333333333332</v>
      </c>
      <c r="AH9" s="71">
        <f t="shared" si="9"/>
        <v>63.84</v>
      </c>
      <c r="AI9" s="71">
        <f t="shared" si="10"/>
        <v>79.56</v>
      </c>
      <c r="AJ9" s="71">
        <f t="shared" si="11"/>
        <v>77.746666666666655</v>
      </c>
      <c r="AK9" s="71">
        <f t="shared" si="12"/>
        <v>73.715555555555554</v>
      </c>
      <c r="AL9" s="71">
        <f t="shared" si="13"/>
        <v>23.66</v>
      </c>
      <c r="AM9" s="71">
        <f t="shared" si="1"/>
        <v>25.319900000000001</v>
      </c>
      <c r="AN9" s="71">
        <f t="shared" si="2"/>
        <v>24.082800000000002</v>
      </c>
      <c r="AO9" s="71">
        <f t="shared" si="14"/>
        <v>24.354233333333337</v>
      </c>
      <c r="AP9" s="71">
        <f t="shared" si="15"/>
        <v>12.058666666666666</v>
      </c>
      <c r="AQ9" s="71">
        <f t="shared" si="16"/>
        <v>13.923</v>
      </c>
      <c r="AR9" s="71">
        <f t="shared" si="17"/>
        <v>13.948666666666664</v>
      </c>
      <c r="AS9" s="71">
        <f t="shared" si="18"/>
        <v>13.310111111111111</v>
      </c>
      <c r="AT9" s="71">
        <f t="shared" si="19"/>
        <v>14.083333333333334</v>
      </c>
      <c r="AU9" s="71">
        <f t="shared" si="4"/>
        <v>14.260633333333335</v>
      </c>
      <c r="AV9" s="71">
        <f t="shared" si="5"/>
        <v>14.9084</v>
      </c>
      <c r="AW9" s="71">
        <f t="shared" si="20"/>
        <v>14.417455555555556</v>
      </c>
      <c r="AX9" s="71">
        <f t="shared" si="21"/>
        <v>23.104000000000003</v>
      </c>
      <c r="AY9" s="71">
        <f t="shared" si="22"/>
        <v>28.080000000000002</v>
      </c>
      <c r="AZ9" s="71">
        <f t="shared" si="23"/>
        <v>26.067999999999994</v>
      </c>
      <c r="BA9" s="71">
        <f t="shared" si="24"/>
        <v>25.750666666666664</v>
      </c>
      <c r="BB9" s="71">
        <f t="shared" si="25"/>
        <v>93.231666666666655</v>
      </c>
      <c r="BC9" s="71">
        <f t="shared" si="7"/>
        <v>97.205133333333336</v>
      </c>
      <c r="BD9" s="71">
        <f t="shared" si="8"/>
        <v>94.61099999999999</v>
      </c>
      <c r="BE9" s="71">
        <f t="shared" si="26"/>
        <v>95.015933333333336</v>
      </c>
      <c r="BF9" s="21" t="s">
        <v>10</v>
      </c>
      <c r="BG9" s="60">
        <v>73.715555555555554</v>
      </c>
      <c r="BH9" s="60">
        <v>24.354233333333337</v>
      </c>
      <c r="BI9" s="60">
        <v>13.310111111111111</v>
      </c>
      <c r="BJ9" s="60">
        <v>14.417455555555556</v>
      </c>
      <c r="BK9" s="60">
        <v>25.750666666666664</v>
      </c>
      <c r="BL9" s="60">
        <v>95.015933333333336</v>
      </c>
    </row>
    <row r="10" spans="1:64" x14ac:dyDescent="0.25">
      <c r="A10" s="54" t="s">
        <v>11</v>
      </c>
      <c r="B10" s="36">
        <v>22.733333333333334</v>
      </c>
      <c r="C10" s="36">
        <v>23.266666666666666</v>
      </c>
      <c r="D10" s="36">
        <v>23.333333333333332</v>
      </c>
      <c r="E10" s="36">
        <v>23.111111111111111</v>
      </c>
      <c r="F10" s="71">
        <v>63.066666666666663</v>
      </c>
      <c r="G10" s="71">
        <v>62.473333333333329</v>
      </c>
      <c r="H10" s="71">
        <v>58.199999999999996</v>
      </c>
      <c r="I10" s="71">
        <v>61.246666666666663</v>
      </c>
      <c r="J10" s="1">
        <v>3.5</v>
      </c>
      <c r="K10" s="1">
        <v>3.45</v>
      </c>
      <c r="L10" s="1">
        <v>3.4</v>
      </c>
      <c r="M10" s="1">
        <v>3.4499999999999997</v>
      </c>
      <c r="N10" s="1">
        <v>0.53</v>
      </c>
      <c r="O10" s="1">
        <v>0.47499999999999998</v>
      </c>
      <c r="P10" s="1">
        <v>0.45999999999999996</v>
      </c>
      <c r="Q10" s="1">
        <v>0.48833333333333329</v>
      </c>
      <c r="R10" s="1">
        <v>0.66500000000000004</v>
      </c>
      <c r="S10" s="1">
        <v>0.71</v>
      </c>
      <c r="T10" s="1">
        <v>0.72499999999999998</v>
      </c>
      <c r="U10" s="1">
        <v>0.70000000000000007</v>
      </c>
      <c r="V10" s="1">
        <v>0.27500000000000002</v>
      </c>
      <c r="W10" s="1">
        <v>0.28000000000000003</v>
      </c>
      <c r="X10" s="1">
        <v>0.28500000000000003</v>
      </c>
      <c r="Y10" s="1">
        <v>0.28000000000000003</v>
      </c>
      <c r="Z10" s="1">
        <v>1.2</v>
      </c>
      <c r="AA10" s="1">
        <v>1.1749999999999998</v>
      </c>
      <c r="AB10" s="1">
        <v>1.2</v>
      </c>
      <c r="AC10" s="1">
        <v>1.1916666666666667</v>
      </c>
      <c r="AD10" s="1">
        <v>1.7749999999999999</v>
      </c>
      <c r="AE10" s="1">
        <v>1.75</v>
      </c>
      <c r="AF10" s="1">
        <v>1.78</v>
      </c>
      <c r="AG10" s="1">
        <v>1.7683333333333333</v>
      </c>
      <c r="AH10" s="71">
        <f t="shared" si="9"/>
        <v>79.566666666666663</v>
      </c>
      <c r="AI10" s="71">
        <f t="shared" si="10"/>
        <v>80.27</v>
      </c>
      <c r="AJ10" s="71">
        <f t="shared" si="11"/>
        <v>79.333333333333329</v>
      </c>
      <c r="AK10" s="71">
        <f t="shared" si="12"/>
        <v>79.723333333333315</v>
      </c>
      <c r="AL10" s="71">
        <f t="shared" si="13"/>
        <v>33.425333333333334</v>
      </c>
      <c r="AM10" s="71">
        <f t="shared" si="1"/>
        <v>29.674833333333329</v>
      </c>
      <c r="AN10" s="71">
        <f t="shared" si="2"/>
        <v>26.771999999999995</v>
      </c>
      <c r="AO10" s="71">
        <f t="shared" si="14"/>
        <v>29.957388888888886</v>
      </c>
      <c r="AP10" s="71">
        <f t="shared" si="15"/>
        <v>15.117666666666668</v>
      </c>
      <c r="AQ10" s="71">
        <f t="shared" si="16"/>
        <v>16.519333333333332</v>
      </c>
      <c r="AR10" s="71">
        <f t="shared" si="17"/>
        <v>16.916666666666664</v>
      </c>
      <c r="AS10" s="71">
        <f t="shared" si="18"/>
        <v>16.184555555555555</v>
      </c>
      <c r="AT10" s="71">
        <f t="shared" si="19"/>
        <v>17.343333333333334</v>
      </c>
      <c r="AU10" s="71">
        <f t="shared" si="4"/>
        <v>17.492533333333334</v>
      </c>
      <c r="AV10" s="71">
        <f t="shared" si="5"/>
        <v>16.587</v>
      </c>
      <c r="AW10" s="71">
        <f t="shared" si="20"/>
        <v>17.140955555555554</v>
      </c>
      <c r="AX10" s="71">
        <f t="shared" si="21"/>
        <v>27.28</v>
      </c>
      <c r="AY10" s="71">
        <f t="shared" si="22"/>
        <v>27.338333333333328</v>
      </c>
      <c r="AZ10" s="71">
        <f t="shared" si="23"/>
        <v>27.999999999999996</v>
      </c>
      <c r="BA10" s="71">
        <f t="shared" si="24"/>
        <v>27.539444444444442</v>
      </c>
      <c r="BB10" s="71">
        <f t="shared" si="25"/>
        <v>111.94333333333333</v>
      </c>
      <c r="BC10" s="71">
        <f t="shared" si="7"/>
        <v>109.32833333333332</v>
      </c>
      <c r="BD10" s="71">
        <f t="shared" si="8"/>
        <v>103.59599999999999</v>
      </c>
      <c r="BE10" s="71">
        <f t="shared" si="26"/>
        <v>108.28922222222222</v>
      </c>
      <c r="BF10" s="21" t="s">
        <v>11</v>
      </c>
      <c r="BG10" s="60">
        <v>79.723333333333315</v>
      </c>
      <c r="BH10" s="60">
        <v>29.957388888888886</v>
      </c>
      <c r="BI10" s="60">
        <v>16.184555555555555</v>
      </c>
      <c r="BJ10" s="60">
        <v>17.140955555555554</v>
      </c>
      <c r="BK10" s="60">
        <v>27.539444444444442</v>
      </c>
      <c r="BL10" s="60">
        <v>108.28922222222222</v>
      </c>
    </row>
    <row r="11" spans="1:64" x14ac:dyDescent="0.25">
      <c r="A11" s="54" t="s">
        <v>12</v>
      </c>
      <c r="B11" s="36">
        <v>20.333333333333332</v>
      </c>
      <c r="C11" s="36">
        <v>22.866666666666664</v>
      </c>
      <c r="D11" s="36">
        <v>25.066666666666666</v>
      </c>
      <c r="E11" s="36">
        <v>22.755555555555556</v>
      </c>
      <c r="F11" s="71">
        <v>56.699999999999996</v>
      </c>
      <c r="G11" s="71">
        <v>58.193333333333335</v>
      </c>
      <c r="H11" s="71">
        <v>71.7</v>
      </c>
      <c r="I11" s="71">
        <v>62.19777777777778</v>
      </c>
      <c r="J11" s="1">
        <v>3.4750000000000001</v>
      </c>
      <c r="K11" s="1">
        <v>3.47</v>
      </c>
      <c r="L11" s="1">
        <v>3.5</v>
      </c>
      <c r="M11" s="1">
        <v>3.4816666666666669</v>
      </c>
      <c r="N11" s="1">
        <v>0.46499999999999997</v>
      </c>
      <c r="O11" s="1">
        <v>0.48</v>
      </c>
      <c r="P11" s="1">
        <v>0.51</v>
      </c>
      <c r="Q11" s="1">
        <v>0.48500000000000004</v>
      </c>
      <c r="R11" s="1">
        <v>0.71</v>
      </c>
      <c r="S11" s="1">
        <v>0.69500000000000006</v>
      </c>
      <c r="T11" s="1">
        <v>0.72</v>
      </c>
      <c r="U11" s="1">
        <v>0.70833333333333337</v>
      </c>
      <c r="V11" s="1">
        <v>0.26500000000000001</v>
      </c>
      <c r="W11" s="1">
        <v>0.27</v>
      </c>
      <c r="X11" s="1">
        <v>0.28999999999999998</v>
      </c>
      <c r="Y11" s="1">
        <v>0.27499999999999997</v>
      </c>
      <c r="Z11" s="1">
        <v>1.1749999999999998</v>
      </c>
      <c r="AA11" s="1">
        <v>1.21</v>
      </c>
      <c r="AB11" s="1">
        <v>1.2</v>
      </c>
      <c r="AC11" s="1">
        <v>1.1950000000000001</v>
      </c>
      <c r="AD11" s="1">
        <v>1.7650000000000001</v>
      </c>
      <c r="AE11" s="1">
        <v>1.77</v>
      </c>
      <c r="AF11" s="1">
        <v>1.7650000000000001</v>
      </c>
      <c r="AG11" s="1">
        <v>1.7666666666666668</v>
      </c>
      <c r="AH11" s="71">
        <f t="shared" si="9"/>
        <v>70.658333333333331</v>
      </c>
      <c r="AI11" s="71">
        <f t="shared" si="10"/>
        <v>79.347333333333324</v>
      </c>
      <c r="AJ11" s="71">
        <f t="shared" si="11"/>
        <v>87.733333333333334</v>
      </c>
      <c r="AK11" s="71">
        <f t="shared" si="12"/>
        <v>79.246333333333325</v>
      </c>
      <c r="AL11" s="71">
        <f t="shared" si="13"/>
        <v>26.365499999999997</v>
      </c>
      <c r="AM11" s="71">
        <f t="shared" si="1"/>
        <v>27.9328</v>
      </c>
      <c r="AN11" s="71">
        <f t="shared" si="2"/>
        <v>36.567</v>
      </c>
      <c r="AO11" s="71">
        <f t="shared" si="14"/>
        <v>30.28843333333333</v>
      </c>
      <c r="AP11" s="71">
        <f t="shared" si="15"/>
        <v>14.436666666666666</v>
      </c>
      <c r="AQ11" s="71">
        <f t="shared" si="16"/>
        <v>15.892333333333333</v>
      </c>
      <c r="AR11" s="71">
        <f t="shared" si="17"/>
        <v>18.047999999999998</v>
      </c>
      <c r="AS11" s="71">
        <f t="shared" si="18"/>
        <v>16.125666666666664</v>
      </c>
      <c r="AT11" s="71">
        <f t="shared" si="19"/>
        <v>15.025499999999999</v>
      </c>
      <c r="AU11" s="71">
        <f t="shared" si="4"/>
        <v>15.712200000000001</v>
      </c>
      <c r="AV11" s="71">
        <f t="shared" si="5"/>
        <v>20.792999999999999</v>
      </c>
      <c r="AW11" s="71">
        <f t="shared" si="20"/>
        <v>17.1769</v>
      </c>
      <c r="AX11" s="71">
        <f t="shared" si="21"/>
        <v>23.891666666666662</v>
      </c>
      <c r="AY11" s="71">
        <f t="shared" si="22"/>
        <v>27.668666666666663</v>
      </c>
      <c r="AZ11" s="71">
        <f t="shared" si="23"/>
        <v>30.08</v>
      </c>
      <c r="BA11" s="71">
        <f t="shared" si="24"/>
        <v>27.213444444444445</v>
      </c>
      <c r="BB11" s="71">
        <f t="shared" si="25"/>
        <v>100.07550000000001</v>
      </c>
      <c r="BC11" s="71">
        <f t="shared" si="7"/>
        <v>103.0022</v>
      </c>
      <c r="BD11" s="71">
        <f t="shared" si="8"/>
        <v>126.55050000000001</v>
      </c>
      <c r="BE11" s="71">
        <f t="shared" si="26"/>
        <v>109.87606666666666</v>
      </c>
      <c r="BF11" s="21" t="s">
        <v>12</v>
      </c>
      <c r="BG11" s="60">
        <v>79.246333333333325</v>
      </c>
      <c r="BH11" s="60">
        <v>30.28843333333333</v>
      </c>
      <c r="BI11" s="60">
        <v>16.125666666666664</v>
      </c>
      <c r="BJ11" s="60">
        <v>17.1769</v>
      </c>
      <c r="BK11" s="60">
        <v>27.213444444444445</v>
      </c>
      <c r="BL11" s="60">
        <v>109.87606666666666</v>
      </c>
    </row>
    <row r="12" spans="1:64" x14ac:dyDescent="0.25">
      <c r="A12" s="54" t="s">
        <v>13</v>
      </c>
      <c r="B12" s="36">
        <v>22.533333333333331</v>
      </c>
      <c r="C12" s="36">
        <v>25</v>
      </c>
      <c r="D12" s="36">
        <v>23.8</v>
      </c>
      <c r="E12" s="36">
        <v>23.777777777777775</v>
      </c>
      <c r="F12" s="71">
        <v>59</v>
      </c>
      <c r="G12" s="71">
        <v>63</v>
      </c>
      <c r="H12" s="71">
        <v>62.233333333333327</v>
      </c>
      <c r="I12" s="71">
        <v>61.411111111111104</v>
      </c>
      <c r="J12" s="1">
        <v>3.5</v>
      </c>
      <c r="K12" s="1">
        <v>3.5</v>
      </c>
      <c r="L12" s="1">
        <v>3.52</v>
      </c>
      <c r="M12" s="1">
        <v>3.5066666666666664</v>
      </c>
      <c r="N12" s="1">
        <v>0.52</v>
      </c>
      <c r="O12" s="1">
        <v>0.52500000000000002</v>
      </c>
      <c r="P12" s="1">
        <v>0.51500000000000001</v>
      </c>
      <c r="Q12" s="1">
        <v>0.52</v>
      </c>
      <c r="R12" s="1">
        <v>0.71499999999999997</v>
      </c>
      <c r="S12" s="1">
        <v>0.72</v>
      </c>
      <c r="T12" s="1">
        <v>0.73</v>
      </c>
      <c r="U12" s="1">
        <v>0.72166666666666668</v>
      </c>
      <c r="V12" s="1">
        <v>0.29500000000000004</v>
      </c>
      <c r="W12" s="1">
        <v>0.28999999999999998</v>
      </c>
      <c r="X12" s="1">
        <v>0.29000000000000004</v>
      </c>
      <c r="Y12" s="1">
        <v>0.29166666666666669</v>
      </c>
      <c r="Z12" s="1">
        <v>1.21</v>
      </c>
      <c r="AA12" s="1">
        <v>1.23</v>
      </c>
      <c r="AB12" s="1">
        <v>1.2</v>
      </c>
      <c r="AC12" s="1">
        <v>1.2133333333333332</v>
      </c>
      <c r="AD12" s="1">
        <v>1.78</v>
      </c>
      <c r="AE12" s="1">
        <v>1.77</v>
      </c>
      <c r="AF12" s="1">
        <v>1.7749999999999999</v>
      </c>
      <c r="AG12" s="1">
        <v>1.7749999999999997</v>
      </c>
      <c r="AH12" s="71">
        <f t="shared" si="9"/>
        <v>78.86666666666666</v>
      </c>
      <c r="AI12" s="71">
        <f t="shared" si="10"/>
        <v>87.5</v>
      </c>
      <c r="AJ12" s="71">
        <f t="shared" si="11"/>
        <v>83.775999999999996</v>
      </c>
      <c r="AK12" s="71">
        <f t="shared" si="12"/>
        <v>83.38088888888889</v>
      </c>
      <c r="AL12" s="71">
        <f t="shared" si="13"/>
        <v>30.68</v>
      </c>
      <c r="AM12" s="71">
        <f t="shared" si="1"/>
        <v>33.075000000000003</v>
      </c>
      <c r="AN12" s="71">
        <f t="shared" si="2"/>
        <v>32.050166666666662</v>
      </c>
      <c r="AO12" s="71">
        <f t="shared" si="14"/>
        <v>31.935055555555554</v>
      </c>
      <c r="AP12" s="71">
        <f t="shared" si="15"/>
        <v>16.111333333333331</v>
      </c>
      <c r="AQ12" s="71">
        <f t="shared" si="16"/>
        <v>18</v>
      </c>
      <c r="AR12" s="71">
        <f t="shared" si="17"/>
        <v>17.373999999999999</v>
      </c>
      <c r="AS12" s="71">
        <f t="shared" si="18"/>
        <v>17.161777777777775</v>
      </c>
      <c r="AT12" s="71">
        <f t="shared" si="19"/>
        <v>17.405000000000001</v>
      </c>
      <c r="AU12" s="71">
        <f t="shared" si="4"/>
        <v>18.27</v>
      </c>
      <c r="AV12" s="71">
        <f t="shared" si="5"/>
        <v>18.047666666666668</v>
      </c>
      <c r="AW12" s="71">
        <f t="shared" si="20"/>
        <v>17.907555555555557</v>
      </c>
      <c r="AX12" s="71">
        <f t="shared" si="21"/>
        <v>27.265333333333331</v>
      </c>
      <c r="AY12" s="71">
        <f t="shared" si="22"/>
        <v>30.75</v>
      </c>
      <c r="AZ12" s="71">
        <f t="shared" si="23"/>
        <v>28.56</v>
      </c>
      <c r="BA12" s="71">
        <f t="shared" si="24"/>
        <v>28.858444444444444</v>
      </c>
      <c r="BB12" s="71">
        <f t="shared" si="25"/>
        <v>105.02</v>
      </c>
      <c r="BC12" s="71">
        <f t="shared" si="7"/>
        <v>111.51</v>
      </c>
      <c r="BD12" s="71">
        <f t="shared" si="8"/>
        <v>110.46416666666666</v>
      </c>
      <c r="BE12" s="71">
        <f t="shared" si="26"/>
        <v>108.99805555555555</v>
      </c>
      <c r="BF12" s="21" t="s">
        <v>13</v>
      </c>
      <c r="BG12" s="60">
        <v>83.38088888888889</v>
      </c>
      <c r="BH12" s="60">
        <v>31.935055555555554</v>
      </c>
      <c r="BI12" s="60">
        <v>17.161777777777775</v>
      </c>
      <c r="BJ12" s="60">
        <v>17.907555555555557</v>
      </c>
      <c r="BK12" s="60">
        <v>28.858444444444444</v>
      </c>
      <c r="BL12" s="60">
        <v>108.99805555555555</v>
      </c>
    </row>
    <row r="13" spans="1:64" x14ac:dyDescent="0.25">
      <c r="A13" s="54" t="s">
        <v>14</v>
      </c>
      <c r="B13" s="36">
        <v>24.333333333333332</v>
      </c>
      <c r="C13" s="36">
        <v>23.933333333333334</v>
      </c>
      <c r="D13" s="36">
        <v>27</v>
      </c>
      <c r="E13" s="36">
        <v>25.088888888888889</v>
      </c>
      <c r="F13" s="71">
        <v>70.233333333333334</v>
      </c>
      <c r="G13" s="71">
        <v>65.833333333333329</v>
      </c>
      <c r="H13" s="71">
        <v>66.333333333333329</v>
      </c>
      <c r="I13" s="71">
        <v>67.466666666666654</v>
      </c>
      <c r="J13" s="1">
        <v>3.56</v>
      </c>
      <c r="K13" s="1">
        <v>3.6</v>
      </c>
      <c r="L13" s="1">
        <v>3.4249999999999998</v>
      </c>
      <c r="M13" s="1">
        <v>3.5283333333333338</v>
      </c>
      <c r="N13" s="1">
        <v>0.52</v>
      </c>
      <c r="O13" s="1">
        <v>0.54</v>
      </c>
      <c r="P13" s="1">
        <v>0.53500000000000003</v>
      </c>
      <c r="Q13" s="1">
        <v>0.53166666666666673</v>
      </c>
      <c r="R13" s="1">
        <v>0.74</v>
      </c>
      <c r="S13" s="1">
        <v>0.74</v>
      </c>
      <c r="T13" s="1">
        <v>0.72</v>
      </c>
      <c r="U13" s="1">
        <v>0.73333333333333339</v>
      </c>
      <c r="V13" s="1">
        <v>0.29500000000000004</v>
      </c>
      <c r="W13" s="1">
        <v>0.3</v>
      </c>
      <c r="X13" s="1">
        <v>0.28000000000000003</v>
      </c>
      <c r="Y13" s="1">
        <v>0.29166666666666669</v>
      </c>
      <c r="Z13" s="1">
        <v>1.2</v>
      </c>
      <c r="AA13" s="1">
        <v>1.2149999999999999</v>
      </c>
      <c r="AB13" s="1">
        <v>1.21</v>
      </c>
      <c r="AC13" s="1">
        <v>1.2083333333333333</v>
      </c>
      <c r="AD13" s="1">
        <v>1.79</v>
      </c>
      <c r="AE13" s="1">
        <v>1.7850000000000001</v>
      </c>
      <c r="AF13" s="1">
        <v>1.7749999999999999</v>
      </c>
      <c r="AG13" s="1">
        <v>1.7833333333333332</v>
      </c>
      <c r="AH13" s="71">
        <f t="shared" si="9"/>
        <v>86.626666666666665</v>
      </c>
      <c r="AI13" s="71">
        <f t="shared" si="10"/>
        <v>86.16</v>
      </c>
      <c r="AJ13" s="71">
        <f t="shared" si="11"/>
        <v>92.474999999999994</v>
      </c>
      <c r="AK13" s="71">
        <f t="shared" si="12"/>
        <v>88.420555555555552</v>
      </c>
      <c r="AL13" s="71">
        <f t="shared" si="13"/>
        <v>36.521333333333338</v>
      </c>
      <c r="AM13" s="71">
        <f t="shared" si="1"/>
        <v>35.549999999999997</v>
      </c>
      <c r="AN13" s="71">
        <f t="shared" si="2"/>
        <v>35.48833333333333</v>
      </c>
      <c r="AO13" s="71">
        <f t="shared" si="14"/>
        <v>35.853222222222222</v>
      </c>
      <c r="AP13" s="71">
        <f t="shared" si="15"/>
        <v>18.006666666666664</v>
      </c>
      <c r="AQ13" s="71">
        <f t="shared" si="16"/>
        <v>17.710666666666668</v>
      </c>
      <c r="AR13" s="71">
        <f t="shared" si="17"/>
        <v>19.439999999999998</v>
      </c>
      <c r="AS13" s="71">
        <f t="shared" si="18"/>
        <v>18.385777777777776</v>
      </c>
      <c r="AT13" s="71">
        <f t="shared" si="19"/>
        <v>20.718833333333336</v>
      </c>
      <c r="AU13" s="71">
        <f t="shared" si="4"/>
        <v>19.749999999999996</v>
      </c>
      <c r="AV13" s="71">
        <f t="shared" si="5"/>
        <v>18.573333333333334</v>
      </c>
      <c r="AW13" s="71">
        <f t="shared" si="20"/>
        <v>19.680722222222226</v>
      </c>
      <c r="AX13" s="71">
        <f t="shared" si="21"/>
        <v>29.199999999999996</v>
      </c>
      <c r="AY13" s="71">
        <f t="shared" si="22"/>
        <v>29.078999999999997</v>
      </c>
      <c r="AZ13" s="71">
        <f t="shared" si="23"/>
        <v>32.67</v>
      </c>
      <c r="BA13" s="71">
        <f t="shared" si="24"/>
        <v>30.316333333333333</v>
      </c>
      <c r="BB13" s="71">
        <f t="shared" si="25"/>
        <v>125.71766666666667</v>
      </c>
      <c r="BC13" s="71">
        <f t="shared" si="7"/>
        <v>117.5125</v>
      </c>
      <c r="BD13" s="71">
        <f t="shared" si="8"/>
        <v>117.74166666666665</v>
      </c>
      <c r="BE13" s="71">
        <f t="shared" si="26"/>
        <v>120.32394444444442</v>
      </c>
      <c r="BF13" s="21" t="s">
        <v>14</v>
      </c>
      <c r="BG13" s="60">
        <v>88.420555555555552</v>
      </c>
      <c r="BH13" s="60">
        <v>35.853222222222222</v>
      </c>
      <c r="BI13" s="60">
        <v>18.385777777777776</v>
      </c>
      <c r="BJ13" s="60">
        <v>19.680722222222226</v>
      </c>
      <c r="BK13" s="60">
        <v>30.316333333333333</v>
      </c>
      <c r="BL13" s="60">
        <v>120.32394444444442</v>
      </c>
    </row>
    <row r="14" spans="1:64" ht="15.75" x14ac:dyDescent="0.25">
      <c r="I14" s="11">
        <v>16.193999999999999</v>
      </c>
      <c r="BG14" s="11">
        <v>35.130000000000003</v>
      </c>
      <c r="BH14" s="11">
        <v>6.1230000000000002</v>
      </c>
      <c r="BI14" s="11">
        <v>0.89</v>
      </c>
      <c r="BJ14" s="11">
        <v>1.63</v>
      </c>
      <c r="BK14" s="11">
        <v>3.45</v>
      </c>
      <c r="BL14" s="11">
        <v>58.18</v>
      </c>
    </row>
    <row r="15" spans="1:64" ht="15.75" x14ac:dyDescent="0.25">
      <c r="I15" s="11">
        <f t="shared" ref="I15" si="27">(2*I14/3)</f>
        <v>10.795999999999999</v>
      </c>
      <c r="BG15" s="11">
        <f t="shared" ref="BG15:BL15" si="28">(2*BG14/3)</f>
        <v>23.42</v>
      </c>
      <c r="BH15" s="11">
        <f t="shared" si="28"/>
        <v>4.0819999999999999</v>
      </c>
      <c r="BI15" s="11">
        <f t="shared" si="28"/>
        <v>0.59333333333333338</v>
      </c>
      <c r="BJ15" s="11">
        <f t="shared" si="28"/>
        <v>1.0866666666666667</v>
      </c>
      <c r="BK15" s="11">
        <f t="shared" si="28"/>
        <v>2.3000000000000003</v>
      </c>
      <c r="BL15" s="11">
        <f t="shared" si="28"/>
        <v>38.786666666666669</v>
      </c>
    </row>
    <row r="16" spans="1:64" ht="15.75" x14ac:dyDescent="0.25">
      <c r="I16" s="11">
        <f t="shared" ref="I16" si="29">SQRT(I15)</f>
        <v>3.2857267080510515</v>
      </c>
      <c r="J16" s="21"/>
      <c r="BG16" s="11">
        <f t="shared" ref="BG16:BL16" si="30">SQRT(BG15)</f>
        <v>4.8394214530251443</v>
      </c>
      <c r="BH16" s="11">
        <f t="shared" si="30"/>
        <v>2.0203960007879642</v>
      </c>
      <c r="BI16" s="11">
        <f t="shared" si="30"/>
        <v>0.77028133388608955</v>
      </c>
      <c r="BJ16" s="11">
        <f t="shared" si="30"/>
        <v>1.0424330514074593</v>
      </c>
      <c r="BK16" s="11">
        <f t="shared" si="30"/>
        <v>1.5165750888103102</v>
      </c>
      <c r="BL16" s="11">
        <f t="shared" si="30"/>
        <v>6.2278942401638986</v>
      </c>
    </row>
    <row r="17" spans="1:64" ht="15.75" x14ac:dyDescent="0.25">
      <c r="H17" s="54" t="s">
        <v>26</v>
      </c>
      <c r="I17" s="68">
        <f t="shared" ref="I17" si="31">I16*2.145</f>
        <v>7.0478837887695054</v>
      </c>
      <c r="BG17" s="68">
        <f t="shared" ref="BG17:BL17" si="32">BG16*2.145</f>
        <v>10.380559016738934</v>
      </c>
      <c r="BH17" s="68">
        <f t="shared" si="32"/>
        <v>4.3337494216901833</v>
      </c>
      <c r="BI17" s="68">
        <f t="shared" si="32"/>
        <v>1.6522534611856621</v>
      </c>
      <c r="BJ17" s="68">
        <f t="shared" si="32"/>
        <v>2.2360188952690003</v>
      </c>
      <c r="BK17" s="68">
        <f t="shared" si="32"/>
        <v>3.2530535654981154</v>
      </c>
      <c r="BL17" s="68">
        <f t="shared" si="32"/>
        <v>13.358833145151563</v>
      </c>
    </row>
    <row r="18" spans="1:64" x14ac:dyDescent="0.25">
      <c r="BG18" s="38"/>
      <c r="BH18" s="38"/>
      <c r="BI18" s="38"/>
      <c r="BJ18" s="38"/>
      <c r="BK18" s="38"/>
      <c r="BL18" s="38"/>
    </row>
    <row r="19" spans="1:64" x14ac:dyDescent="0.25">
      <c r="BG19" s="38"/>
      <c r="BH19" s="38"/>
      <c r="BI19" s="38"/>
      <c r="BJ19" s="38"/>
      <c r="BK19" s="38"/>
      <c r="BL19" s="38"/>
    </row>
    <row r="20" spans="1:64" x14ac:dyDescent="0.25">
      <c r="BG20" s="38"/>
      <c r="BH20" s="38"/>
      <c r="BI20" s="38"/>
      <c r="BJ20" s="38"/>
      <c r="BK20" s="38"/>
      <c r="BL20" s="38"/>
    </row>
    <row r="21" spans="1:64" x14ac:dyDescent="0.25">
      <c r="A21" s="6" t="s">
        <v>87</v>
      </c>
      <c r="J21" s="21"/>
      <c r="K21" s="21" t="s">
        <v>31</v>
      </c>
      <c r="L21" s="21" t="s">
        <v>37</v>
      </c>
      <c r="M21" s="21"/>
      <c r="N21" s="54"/>
      <c r="O21" s="54" t="s">
        <v>31</v>
      </c>
      <c r="P21" s="54" t="s">
        <v>37</v>
      </c>
      <c r="Q21" s="54"/>
      <c r="R21" s="54"/>
      <c r="S21" s="54" t="s">
        <v>31</v>
      </c>
      <c r="T21" s="54" t="s">
        <v>77</v>
      </c>
      <c r="U21" s="54"/>
      <c r="V21" s="54"/>
      <c r="W21" s="54" t="s">
        <v>31</v>
      </c>
      <c r="X21" s="54" t="s">
        <v>78</v>
      </c>
      <c r="Y21" s="54"/>
      <c r="Z21" s="54"/>
      <c r="AA21" s="54" t="s">
        <v>31</v>
      </c>
      <c r="AB21" s="54" t="s">
        <v>80</v>
      </c>
      <c r="AC21" s="54"/>
      <c r="AD21" s="54"/>
      <c r="AE21" s="54" t="s">
        <v>31</v>
      </c>
      <c r="AF21" s="54" t="s">
        <v>79</v>
      </c>
      <c r="AG21" s="54"/>
      <c r="AH21" s="54"/>
      <c r="AI21" s="54" t="s">
        <v>75</v>
      </c>
      <c r="AJ21" s="54"/>
      <c r="AK21" s="54"/>
      <c r="AL21" s="54"/>
      <c r="AM21" s="54"/>
      <c r="AN21" s="54" t="s">
        <v>28</v>
      </c>
      <c r="AO21" s="54"/>
      <c r="AP21" s="54"/>
      <c r="AQ21" s="54" t="s">
        <v>75</v>
      </c>
      <c r="AR21" s="54"/>
      <c r="AS21" s="54"/>
      <c r="AT21" s="54"/>
      <c r="AU21" s="54" t="s">
        <v>28</v>
      </c>
      <c r="AV21" s="54"/>
      <c r="AW21" s="54"/>
      <c r="AX21" s="54"/>
      <c r="AY21" s="54" t="s">
        <v>75</v>
      </c>
      <c r="AZ21" s="54"/>
      <c r="BA21" s="54"/>
      <c r="BB21" s="54"/>
      <c r="BC21" s="54" t="s">
        <v>28</v>
      </c>
      <c r="BD21" s="54"/>
      <c r="BE21" s="54"/>
      <c r="BF21" s="54"/>
      <c r="BG21" s="38" t="s">
        <v>81</v>
      </c>
      <c r="BH21" s="38"/>
      <c r="BI21" s="38"/>
      <c r="BJ21" s="38"/>
      <c r="BK21" s="38"/>
      <c r="BL21" s="38"/>
    </row>
    <row r="22" spans="1:64" x14ac:dyDescent="0.25">
      <c r="C22" s="54" t="s">
        <v>85</v>
      </c>
      <c r="F22" s="54"/>
      <c r="G22" s="54" t="s">
        <v>86</v>
      </c>
      <c r="H22" s="54"/>
      <c r="I22" s="54"/>
      <c r="K22" s="21" t="s">
        <v>73</v>
      </c>
      <c r="L22" s="21"/>
      <c r="M22" s="21" t="s">
        <v>75</v>
      </c>
      <c r="N22" s="54"/>
      <c r="O22" s="54" t="s">
        <v>73</v>
      </c>
      <c r="P22" s="54"/>
      <c r="Q22" s="54" t="s">
        <v>76</v>
      </c>
      <c r="R22" s="54"/>
      <c r="S22" s="54" t="s">
        <v>73</v>
      </c>
      <c r="T22" s="54"/>
      <c r="U22" s="54"/>
      <c r="V22" s="54"/>
      <c r="W22" s="54" t="s">
        <v>73</v>
      </c>
      <c r="X22" s="54"/>
      <c r="Y22" s="54"/>
      <c r="Z22" s="54"/>
      <c r="AA22" s="54" t="s">
        <v>73</v>
      </c>
      <c r="AB22" s="54"/>
      <c r="AC22" s="54"/>
      <c r="AD22" s="54"/>
      <c r="AE22" s="54" t="s">
        <v>73</v>
      </c>
      <c r="AF22" s="54"/>
      <c r="AG22" s="54"/>
      <c r="AH22" s="38" t="s">
        <v>82</v>
      </c>
      <c r="AI22" s="38"/>
      <c r="AJ22" s="38"/>
      <c r="AK22" s="38"/>
      <c r="AL22" s="54"/>
      <c r="AM22" s="54" t="s">
        <v>82</v>
      </c>
      <c r="AN22" s="54"/>
      <c r="AO22" s="54"/>
      <c r="AP22" s="54" t="s">
        <v>83</v>
      </c>
      <c r="AQ22" s="54"/>
      <c r="AR22" s="54"/>
      <c r="AS22" s="54"/>
      <c r="AT22" s="54" t="s">
        <v>83</v>
      </c>
      <c r="AU22" s="54"/>
      <c r="AV22" s="54"/>
      <c r="AW22" s="54"/>
      <c r="AX22" s="54" t="s">
        <v>84</v>
      </c>
      <c r="AY22" s="54"/>
      <c r="AZ22" s="54"/>
      <c r="BA22" s="54"/>
      <c r="BB22" s="54" t="s">
        <v>84</v>
      </c>
      <c r="BC22" s="54"/>
      <c r="BD22" s="54"/>
      <c r="BE22" s="54"/>
      <c r="BF22" s="54"/>
      <c r="BG22" s="38"/>
      <c r="BH22" s="38" t="s">
        <v>88</v>
      </c>
      <c r="BI22" s="38" t="s">
        <v>89</v>
      </c>
      <c r="BJ22" s="38"/>
      <c r="BK22" s="38" t="s">
        <v>90</v>
      </c>
      <c r="BL22" s="38"/>
    </row>
    <row r="23" spans="1:64" x14ac:dyDescent="0.25">
      <c r="A23" s="54" t="s">
        <v>51</v>
      </c>
      <c r="B23" t="s">
        <v>2</v>
      </c>
      <c r="C23" t="s">
        <v>3</v>
      </c>
      <c r="D23" t="s">
        <v>4</v>
      </c>
      <c r="E23" t="s">
        <v>5</v>
      </c>
      <c r="F23" s="54" t="s">
        <v>2</v>
      </c>
      <c r="G23" s="54" t="s">
        <v>3</v>
      </c>
      <c r="H23" s="54" t="s">
        <v>4</v>
      </c>
      <c r="I23" s="54" t="s">
        <v>5</v>
      </c>
      <c r="J23" s="21" t="s">
        <v>2</v>
      </c>
      <c r="K23" s="21" t="s">
        <v>3</v>
      </c>
      <c r="L23" s="21" t="s">
        <v>4</v>
      </c>
      <c r="M23" s="21" t="s">
        <v>5</v>
      </c>
      <c r="N23" s="54" t="s">
        <v>2</v>
      </c>
      <c r="O23" s="54" t="s">
        <v>3</v>
      </c>
      <c r="P23" s="54" t="s">
        <v>4</v>
      </c>
      <c r="Q23" s="54" t="s">
        <v>5</v>
      </c>
      <c r="R23" s="54" t="s">
        <v>2</v>
      </c>
      <c r="S23" s="54" t="s">
        <v>3</v>
      </c>
      <c r="T23" s="54" t="s">
        <v>4</v>
      </c>
      <c r="U23" s="54" t="s">
        <v>5</v>
      </c>
      <c r="V23" s="54" t="s">
        <v>2</v>
      </c>
      <c r="W23" s="54" t="s">
        <v>3</v>
      </c>
      <c r="X23" s="54" t="s">
        <v>4</v>
      </c>
      <c r="Y23" s="54" t="s">
        <v>5</v>
      </c>
      <c r="Z23" s="54" t="s">
        <v>2</v>
      </c>
      <c r="AA23" s="54" t="s">
        <v>3</v>
      </c>
      <c r="AB23" s="54" t="s">
        <v>4</v>
      </c>
      <c r="AC23" s="54" t="s">
        <v>5</v>
      </c>
      <c r="AD23" s="54" t="s">
        <v>2</v>
      </c>
      <c r="AE23" s="54" t="s">
        <v>3</v>
      </c>
      <c r="AF23" s="54" t="s">
        <v>4</v>
      </c>
      <c r="AG23" s="54" t="s">
        <v>5</v>
      </c>
      <c r="AH23" s="38" t="s">
        <v>2</v>
      </c>
      <c r="AI23" s="38" t="s">
        <v>3</v>
      </c>
      <c r="AJ23" s="38" t="s">
        <v>4</v>
      </c>
      <c r="AK23" s="38" t="s">
        <v>5</v>
      </c>
      <c r="AL23" s="54" t="s">
        <v>2</v>
      </c>
      <c r="AM23" s="54" t="s">
        <v>3</v>
      </c>
      <c r="AN23" s="54" t="s">
        <v>4</v>
      </c>
      <c r="AO23" s="54" t="s">
        <v>5</v>
      </c>
      <c r="AP23" s="54" t="s">
        <v>2</v>
      </c>
      <c r="AQ23" s="54" t="s">
        <v>3</v>
      </c>
      <c r="AR23" s="54" t="s">
        <v>4</v>
      </c>
      <c r="AS23" s="54" t="s">
        <v>5</v>
      </c>
      <c r="AT23" s="54" t="s">
        <v>2</v>
      </c>
      <c r="AU23" s="54" t="s">
        <v>3</v>
      </c>
      <c r="AV23" s="54" t="s">
        <v>4</v>
      </c>
      <c r="AW23" s="54" t="s">
        <v>5</v>
      </c>
      <c r="AX23" s="54" t="s">
        <v>2</v>
      </c>
      <c r="AY23" s="54" t="s">
        <v>3</v>
      </c>
      <c r="AZ23" s="54" t="s">
        <v>4</v>
      </c>
      <c r="BA23" s="54" t="s">
        <v>5</v>
      </c>
      <c r="BB23" s="54" t="s">
        <v>2</v>
      </c>
      <c r="BC23" s="54" t="s">
        <v>3</v>
      </c>
      <c r="BD23" s="54" t="s">
        <v>4</v>
      </c>
      <c r="BE23" s="54" t="s">
        <v>5</v>
      </c>
      <c r="BF23" s="54" t="s">
        <v>22</v>
      </c>
      <c r="BG23" s="38" t="s">
        <v>27</v>
      </c>
      <c r="BH23" s="38" t="s">
        <v>19</v>
      </c>
      <c r="BI23" s="38" t="s">
        <v>27</v>
      </c>
      <c r="BJ23" s="38" t="s">
        <v>19</v>
      </c>
      <c r="BK23" s="38" t="s">
        <v>27</v>
      </c>
      <c r="BL23" s="38" t="s">
        <v>19</v>
      </c>
    </row>
    <row r="24" spans="1:64" x14ac:dyDescent="0.25">
      <c r="A24" s="54" t="s">
        <v>6</v>
      </c>
      <c r="B24" s="36">
        <v>17.266666666666666</v>
      </c>
      <c r="C24" s="36">
        <v>20.226666666666667</v>
      </c>
      <c r="D24" s="36">
        <v>18.333333333333332</v>
      </c>
      <c r="E24" s="36">
        <v>18.608888888888888</v>
      </c>
      <c r="F24" s="71">
        <v>68.666666666666671</v>
      </c>
      <c r="G24" s="71">
        <v>71.2</v>
      </c>
      <c r="H24" s="71">
        <v>74.86666666666666</v>
      </c>
      <c r="I24" s="71">
        <v>71.577777777777783</v>
      </c>
      <c r="J24" s="1">
        <v>1.325</v>
      </c>
      <c r="K24" s="1">
        <v>1.1000000000000001</v>
      </c>
      <c r="L24" s="1">
        <v>1.2</v>
      </c>
      <c r="M24" s="1">
        <v>1.2083333333333333</v>
      </c>
      <c r="N24" s="1">
        <v>0.25</v>
      </c>
      <c r="O24" s="1">
        <v>0.2</v>
      </c>
      <c r="P24" s="1">
        <v>0.3</v>
      </c>
      <c r="Q24" s="1">
        <v>0.25</v>
      </c>
      <c r="R24" s="1">
        <v>0.2</v>
      </c>
      <c r="S24" s="1">
        <v>0.16500000000000001</v>
      </c>
      <c r="T24" s="1">
        <v>0.2</v>
      </c>
      <c r="U24" s="1">
        <v>0.18833333333333332</v>
      </c>
      <c r="V24" s="1">
        <v>0.11</v>
      </c>
      <c r="W24" s="1">
        <v>0.125</v>
      </c>
      <c r="X24" s="1">
        <v>0.12</v>
      </c>
      <c r="Y24" s="1">
        <v>0.11833333333333333</v>
      </c>
      <c r="Z24" s="1">
        <v>0.45</v>
      </c>
      <c r="AA24" s="1">
        <v>0.5</v>
      </c>
      <c r="AB24" s="1">
        <v>0.04</v>
      </c>
      <c r="AC24" s="1">
        <v>0.33</v>
      </c>
      <c r="AD24" s="1">
        <v>1.1000000000000001</v>
      </c>
      <c r="AE24" s="1">
        <v>0.98</v>
      </c>
      <c r="AF24" s="1">
        <v>1.21</v>
      </c>
      <c r="AG24" s="1">
        <v>1.0966666666666667</v>
      </c>
      <c r="AH24" s="62">
        <f>(J24*B24)</f>
        <v>22.87833333333333</v>
      </c>
      <c r="AI24" s="62">
        <f t="shared" ref="AI24:AI32" si="33">(K24*C24)</f>
        <v>22.249333333333336</v>
      </c>
      <c r="AJ24" s="62">
        <f t="shared" ref="AJ24:AJ32" si="34">(L24*D24)</f>
        <v>21.999999999999996</v>
      </c>
      <c r="AK24" s="63">
        <f>AVERAGE(AH24:AJ24)</f>
        <v>22.375888888888891</v>
      </c>
      <c r="AL24" s="71">
        <f>(N24*F24)</f>
        <v>17.166666666666668</v>
      </c>
      <c r="AM24" s="71">
        <f t="shared" ref="AM24:AM32" si="35">(O24*G24)</f>
        <v>14.240000000000002</v>
      </c>
      <c r="AN24" s="71">
        <f t="shared" ref="AN24:AN32" si="36">(P24*H24)</f>
        <v>22.459999999999997</v>
      </c>
      <c r="AO24" s="71">
        <f>AVERAGE(AL24:AN24)</f>
        <v>17.955555555555556</v>
      </c>
      <c r="AP24" s="71">
        <f>(B24*R24)</f>
        <v>3.4533333333333331</v>
      </c>
      <c r="AQ24" s="71">
        <f t="shared" ref="AQ24:AQ32" si="37">(C24*S24)</f>
        <v>3.3374000000000001</v>
      </c>
      <c r="AR24" s="71">
        <f t="shared" ref="AR24:AR32" si="38">(D24*T24)</f>
        <v>3.6666666666666665</v>
      </c>
      <c r="AS24" s="71">
        <f>AVERAGE(AP24:AR24)</f>
        <v>3.4857999999999998</v>
      </c>
      <c r="AT24" s="71">
        <f>(F24*V24)</f>
        <v>7.5533333333333337</v>
      </c>
      <c r="AU24" s="71">
        <f t="shared" ref="AU24:AU32" si="39">(G24*W24)</f>
        <v>8.9</v>
      </c>
      <c r="AV24" s="71">
        <f t="shared" ref="AV24:AV32" si="40">(H24*X24)</f>
        <v>8.9839999999999982</v>
      </c>
      <c r="AW24" s="71">
        <f>AVERAGE(AT24:AV24)</f>
        <v>8.479111111111111</v>
      </c>
      <c r="AX24" s="71">
        <f>(B24*Z24)</f>
        <v>7.77</v>
      </c>
      <c r="AY24" s="71">
        <f t="shared" ref="AY24:AY32" si="41">(C24*AA24)</f>
        <v>10.113333333333333</v>
      </c>
      <c r="AZ24" s="71">
        <f t="shared" ref="AZ24:AZ32" si="42">(D24*AB24)</f>
        <v>0.73333333333333328</v>
      </c>
      <c r="BA24" s="71">
        <f>AVERAGE(AX24:AZ24)</f>
        <v>6.2055555555555557</v>
      </c>
      <c r="BB24" s="71">
        <f>(F24*AD24)</f>
        <v>75.533333333333346</v>
      </c>
      <c r="BC24" s="71">
        <f t="shared" ref="BC24:BC32" si="43">(G24*AE24)</f>
        <v>69.775999999999996</v>
      </c>
      <c r="BD24" s="71">
        <f t="shared" ref="BD24:BD32" si="44">(H24*AF24)</f>
        <v>90.588666666666654</v>
      </c>
      <c r="BE24" s="71">
        <f>AVERAGE(BB24:BD24)</f>
        <v>78.632666666666665</v>
      </c>
      <c r="BF24" s="21" t="s">
        <v>6</v>
      </c>
      <c r="BG24" s="60">
        <v>22.375888888888891</v>
      </c>
      <c r="BH24" s="60">
        <v>17.955555555555598</v>
      </c>
      <c r="BI24" s="60">
        <v>3.4857999999999998</v>
      </c>
      <c r="BJ24" s="60">
        <v>8.479111111111111</v>
      </c>
      <c r="BK24" s="60">
        <v>6.2055555555555557</v>
      </c>
      <c r="BL24" s="60">
        <v>78.632666666666665</v>
      </c>
    </row>
    <row r="25" spans="1:64" x14ac:dyDescent="0.25">
      <c r="A25" s="54" t="s">
        <v>7</v>
      </c>
      <c r="B25" s="36">
        <v>21.266666666666666</v>
      </c>
      <c r="C25" s="36">
        <v>22.333333333333332</v>
      </c>
      <c r="D25" s="36">
        <v>20.546666666666667</v>
      </c>
      <c r="E25" s="36">
        <v>21.382222222222222</v>
      </c>
      <c r="F25" s="71">
        <v>71</v>
      </c>
      <c r="G25" s="71">
        <v>74.86666666666666</v>
      </c>
      <c r="H25" s="71">
        <v>77.666666666666671</v>
      </c>
      <c r="I25" s="71">
        <v>74.51111111111112</v>
      </c>
      <c r="J25" s="1">
        <v>1.5550000000000002</v>
      </c>
      <c r="K25" s="1">
        <v>1.615</v>
      </c>
      <c r="L25" s="1">
        <v>1.74</v>
      </c>
      <c r="M25" s="1">
        <v>1.6366666666666667</v>
      </c>
      <c r="N25" s="1">
        <v>0.5</v>
      </c>
      <c r="O25" s="1">
        <v>0.46499999999999997</v>
      </c>
      <c r="P25" s="1">
        <v>0.45999999999999996</v>
      </c>
      <c r="Q25" s="1">
        <v>0.47499999999999992</v>
      </c>
      <c r="R25" s="1">
        <v>0.315</v>
      </c>
      <c r="S25" s="1">
        <v>0.34</v>
      </c>
      <c r="T25" s="1">
        <v>0.32</v>
      </c>
      <c r="U25" s="1">
        <v>0.32500000000000001</v>
      </c>
      <c r="V25" s="1">
        <v>0.16</v>
      </c>
      <c r="W25" s="1">
        <v>0.16</v>
      </c>
      <c r="X25" s="1">
        <v>0.16</v>
      </c>
      <c r="Y25" s="1">
        <v>0.16</v>
      </c>
      <c r="Z25" s="1">
        <v>0.5</v>
      </c>
      <c r="AA25" s="1">
        <v>0.49</v>
      </c>
      <c r="AB25" s="1">
        <v>0.47499999999999998</v>
      </c>
      <c r="AC25" s="1">
        <v>0.48833333333333329</v>
      </c>
      <c r="AD25" s="1">
        <v>1.2</v>
      </c>
      <c r="AE25" s="1">
        <v>1.3</v>
      </c>
      <c r="AF25" s="1">
        <v>1.24</v>
      </c>
      <c r="AG25" s="1">
        <v>1.2466666666666668</v>
      </c>
      <c r="AH25" s="62">
        <f t="shared" ref="AH25:AH32" si="45">(J25*B25)</f>
        <v>33.06966666666667</v>
      </c>
      <c r="AI25" s="62">
        <f t="shared" si="33"/>
        <v>36.068333333333328</v>
      </c>
      <c r="AJ25" s="62">
        <f t="shared" si="34"/>
        <v>35.751199999999997</v>
      </c>
      <c r="AK25" s="63">
        <f t="shared" ref="AK25:AK32" si="46">AVERAGE(AH25:AJ25)</f>
        <v>34.96306666666667</v>
      </c>
      <c r="AL25" s="71">
        <f t="shared" ref="AL25:AL32" si="47">(N25*F25)</f>
        <v>35.5</v>
      </c>
      <c r="AM25" s="71">
        <f t="shared" si="35"/>
        <v>34.812999999999995</v>
      </c>
      <c r="AN25" s="71">
        <f t="shared" si="36"/>
        <v>35.726666666666667</v>
      </c>
      <c r="AO25" s="71">
        <f t="shared" ref="AO25:AO32" si="48">AVERAGE(AL25:AN25)</f>
        <v>35.346555555555547</v>
      </c>
      <c r="AP25" s="71">
        <f t="shared" ref="AP25:AP32" si="49">(B25*R25)</f>
        <v>6.6989999999999998</v>
      </c>
      <c r="AQ25" s="71">
        <f t="shared" si="37"/>
        <v>7.5933333333333337</v>
      </c>
      <c r="AR25" s="71">
        <f t="shared" si="38"/>
        <v>6.574933333333334</v>
      </c>
      <c r="AS25" s="71">
        <f t="shared" ref="AS25:AS32" si="50">AVERAGE(AP25:AR25)</f>
        <v>6.9557555555555552</v>
      </c>
      <c r="AT25" s="71">
        <f t="shared" ref="AT25:AT32" si="51">(F25*V25)</f>
        <v>11.36</v>
      </c>
      <c r="AU25" s="71">
        <f t="shared" si="39"/>
        <v>11.978666666666665</v>
      </c>
      <c r="AV25" s="71">
        <f t="shared" si="40"/>
        <v>12.426666666666668</v>
      </c>
      <c r="AW25" s="71">
        <f t="shared" ref="AW25:AW32" si="52">AVERAGE(AT25:AV25)</f>
        <v>11.921777777777777</v>
      </c>
      <c r="AX25" s="71">
        <f t="shared" ref="AX25:AX32" si="53">(B25*Z25)</f>
        <v>10.633333333333333</v>
      </c>
      <c r="AY25" s="71">
        <f t="shared" si="41"/>
        <v>10.943333333333333</v>
      </c>
      <c r="AZ25" s="71">
        <f t="shared" si="42"/>
        <v>9.759666666666666</v>
      </c>
      <c r="BA25" s="71">
        <f t="shared" ref="BA25:BA32" si="54">AVERAGE(AX25:AZ25)</f>
        <v>10.445444444444446</v>
      </c>
      <c r="BB25" s="71">
        <f t="shared" ref="BB25:BB32" si="55">(F25*AD25)</f>
        <v>85.2</v>
      </c>
      <c r="BC25" s="71">
        <f t="shared" si="43"/>
        <v>97.326666666666668</v>
      </c>
      <c r="BD25" s="71">
        <f t="shared" si="44"/>
        <v>96.306666666666672</v>
      </c>
      <c r="BE25" s="71">
        <f t="shared" ref="BE25:BE32" si="56">AVERAGE(BB25:BD25)</f>
        <v>92.944444444444457</v>
      </c>
      <c r="BF25" s="21" t="s">
        <v>7</v>
      </c>
      <c r="BG25" s="60">
        <v>34.96306666666667</v>
      </c>
      <c r="BH25" s="60">
        <v>35.346555555555547</v>
      </c>
      <c r="BI25" s="60">
        <v>6.9557555555555552</v>
      </c>
      <c r="BJ25" s="60">
        <v>11.921777777777777</v>
      </c>
      <c r="BK25" s="60">
        <v>10.445444444444446</v>
      </c>
      <c r="BL25" s="60">
        <v>92.944444444444457</v>
      </c>
    </row>
    <row r="26" spans="1:64" x14ac:dyDescent="0.25">
      <c r="A26" s="54" t="s">
        <v>8</v>
      </c>
      <c r="B26" s="36">
        <v>21</v>
      </c>
      <c r="C26" s="36">
        <v>25.253333333333334</v>
      </c>
      <c r="D26" s="36">
        <v>20.666666666666668</v>
      </c>
      <c r="E26" s="36">
        <v>22.306666666666668</v>
      </c>
      <c r="F26" s="71">
        <v>73.733333333333334</v>
      </c>
      <c r="G26" s="71">
        <v>75.066666666666663</v>
      </c>
      <c r="H26" s="71">
        <v>77.466666666666669</v>
      </c>
      <c r="I26" s="71">
        <v>75.422222222222231</v>
      </c>
      <c r="J26" s="1">
        <v>1.58</v>
      </c>
      <c r="K26" s="1">
        <v>1.575</v>
      </c>
      <c r="L26" s="1">
        <v>1.6</v>
      </c>
      <c r="M26" s="1">
        <v>1.5850000000000002</v>
      </c>
      <c r="N26" s="1">
        <v>0.39</v>
      </c>
      <c r="O26" s="1">
        <v>0.44500000000000001</v>
      </c>
      <c r="P26" s="1">
        <v>0.41499999999999998</v>
      </c>
      <c r="Q26" s="1">
        <v>0.41666666666666669</v>
      </c>
      <c r="R26" s="1">
        <v>0.28500000000000003</v>
      </c>
      <c r="S26" s="1">
        <v>0.27</v>
      </c>
      <c r="T26" s="1">
        <v>0.27</v>
      </c>
      <c r="U26" s="1">
        <v>0.27500000000000002</v>
      </c>
      <c r="V26" s="1">
        <v>0.13500000000000001</v>
      </c>
      <c r="W26" s="1">
        <v>0.16</v>
      </c>
      <c r="X26" s="1">
        <v>0.16</v>
      </c>
      <c r="Y26" s="1">
        <v>0.1516666666666667</v>
      </c>
      <c r="Z26" s="1">
        <v>0.42</v>
      </c>
      <c r="AA26" s="1">
        <v>0.44999999999999996</v>
      </c>
      <c r="AB26" s="1">
        <v>0.45999999999999996</v>
      </c>
      <c r="AC26" s="1">
        <v>0.4433333333333333</v>
      </c>
      <c r="AD26" s="1">
        <v>1.2</v>
      </c>
      <c r="AE26" s="1">
        <v>1.19</v>
      </c>
      <c r="AF26" s="1">
        <v>1.19</v>
      </c>
      <c r="AG26" s="1">
        <v>1.1933333333333331</v>
      </c>
      <c r="AH26" s="62">
        <f t="shared" si="45"/>
        <v>33.18</v>
      </c>
      <c r="AI26" s="62">
        <f t="shared" si="33"/>
        <v>39.774000000000001</v>
      </c>
      <c r="AJ26" s="62">
        <f t="shared" si="34"/>
        <v>33.06666666666667</v>
      </c>
      <c r="AK26" s="63">
        <f t="shared" si="46"/>
        <v>35.340222222222224</v>
      </c>
      <c r="AL26" s="71">
        <f t="shared" si="47"/>
        <v>28.756</v>
      </c>
      <c r="AM26" s="71">
        <f t="shared" si="35"/>
        <v>33.404666666666664</v>
      </c>
      <c r="AN26" s="71">
        <f t="shared" si="36"/>
        <v>32.148666666666664</v>
      </c>
      <c r="AO26" s="71">
        <f t="shared" si="48"/>
        <v>31.436444444444444</v>
      </c>
      <c r="AP26" s="71">
        <f t="shared" si="49"/>
        <v>5.9850000000000003</v>
      </c>
      <c r="AQ26" s="71">
        <f t="shared" si="37"/>
        <v>6.8184000000000005</v>
      </c>
      <c r="AR26" s="71">
        <f t="shared" si="38"/>
        <v>5.580000000000001</v>
      </c>
      <c r="AS26" s="71">
        <f t="shared" si="50"/>
        <v>6.1278000000000006</v>
      </c>
      <c r="AT26" s="71">
        <f t="shared" si="51"/>
        <v>9.9540000000000006</v>
      </c>
      <c r="AU26" s="71">
        <f t="shared" si="39"/>
        <v>12.010666666666665</v>
      </c>
      <c r="AV26" s="71">
        <f t="shared" si="40"/>
        <v>12.394666666666668</v>
      </c>
      <c r="AW26" s="71">
        <f t="shared" si="52"/>
        <v>11.453111111111111</v>
      </c>
      <c r="AX26" s="71">
        <f t="shared" si="53"/>
        <v>8.82</v>
      </c>
      <c r="AY26" s="71">
        <f t="shared" si="41"/>
        <v>11.363999999999999</v>
      </c>
      <c r="AZ26" s="71">
        <f t="shared" si="42"/>
        <v>9.5066666666666659</v>
      </c>
      <c r="BA26" s="71">
        <f t="shared" si="54"/>
        <v>9.8968888888888884</v>
      </c>
      <c r="BB26" s="71">
        <f t="shared" si="55"/>
        <v>88.48</v>
      </c>
      <c r="BC26" s="71">
        <f t="shared" si="43"/>
        <v>89.329333333333324</v>
      </c>
      <c r="BD26" s="71">
        <f t="shared" si="44"/>
        <v>92.185333333333332</v>
      </c>
      <c r="BE26" s="71">
        <f t="shared" si="56"/>
        <v>89.998222222222225</v>
      </c>
      <c r="BF26" s="21" t="s">
        <v>8</v>
      </c>
      <c r="BG26" s="60">
        <v>35.340222222222224</v>
      </c>
      <c r="BH26" s="60">
        <v>31.436444444444444</v>
      </c>
      <c r="BI26" s="60">
        <v>6.1278000000000006</v>
      </c>
      <c r="BJ26" s="60">
        <v>11.453111111111111</v>
      </c>
      <c r="BK26" s="60">
        <v>9.8968888888888884</v>
      </c>
      <c r="BL26" s="60">
        <v>89.998222222222225</v>
      </c>
    </row>
    <row r="27" spans="1:64" x14ac:dyDescent="0.25">
      <c r="A27" s="54" t="s">
        <v>9</v>
      </c>
      <c r="B27" s="36">
        <v>19.973333333333333</v>
      </c>
      <c r="C27" s="36">
        <v>23.786666666666665</v>
      </c>
      <c r="D27" s="36">
        <v>22.573333333333334</v>
      </c>
      <c r="E27" s="36">
        <v>22.111111111111111</v>
      </c>
      <c r="F27" s="71">
        <v>70</v>
      </c>
      <c r="G27" s="71">
        <v>78.2</v>
      </c>
      <c r="H27" s="71">
        <v>78.333333333333329</v>
      </c>
      <c r="I27" s="71">
        <v>75.511111111111106</v>
      </c>
      <c r="J27" s="1">
        <v>1.55</v>
      </c>
      <c r="K27" s="1">
        <v>1.6</v>
      </c>
      <c r="L27" s="1">
        <v>1.575</v>
      </c>
      <c r="M27" s="1">
        <v>1.5750000000000002</v>
      </c>
      <c r="N27" s="1">
        <v>0.38500000000000001</v>
      </c>
      <c r="O27" s="1">
        <v>0.41249999999999998</v>
      </c>
      <c r="P27" s="1">
        <v>0.39</v>
      </c>
      <c r="Q27" s="1">
        <v>0.39583333333333331</v>
      </c>
      <c r="R27" s="1">
        <v>0.29500000000000004</v>
      </c>
      <c r="S27" s="1">
        <v>0.25</v>
      </c>
      <c r="T27" s="1">
        <v>0.26</v>
      </c>
      <c r="U27" s="1">
        <v>0.26833333333333337</v>
      </c>
      <c r="V27" s="1">
        <v>0.15000000000000002</v>
      </c>
      <c r="W27" s="1">
        <v>0.14700000000000002</v>
      </c>
      <c r="X27" s="1">
        <v>0.14000000000000001</v>
      </c>
      <c r="Y27" s="1">
        <v>0.14566666666666669</v>
      </c>
      <c r="Z27" s="1">
        <v>0.45499999999999996</v>
      </c>
      <c r="AA27" s="1">
        <v>0.435</v>
      </c>
      <c r="AB27" s="1">
        <v>0.53</v>
      </c>
      <c r="AC27" s="1">
        <v>0.47333333333333333</v>
      </c>
      <c r="AD27" s="1">
        <v>1.2650000000000001</v>
      </c>
      <c r="AE27" s="1">
        <v>1.2</v>
      </c>
      <c r="AF27" s="1">
        <v>1.18</v>
      </c>
      <c r="AG27" s="1">
        <v>1.2149999999999999</v>
      </c>
      <c r="AH27" s="62">
        <f t="shared" si="45"/>
        <v>30.958666666666666</v>
      </c>
      <c r="AI27" s="62">
        <f t="shared" si="33"/>
        <v>38.058666666666667</v>
      </c>
      <c r="AJ27" s="62">
        <f t="shared" si="34"/>
        <v>35.552999999999997</v>
      </c>
      <c r="AK27" s="63">
        <f t="shared" si="46"/>
        <v>34.856777777777779</v>
      </c>
      <c r="AL27" s="71">
        <f t="shared" si="47"/>
        <v>26.95</v>
      </c>
      <c r="AM27" s="71">
        <f t="shared" si="35"/>
        <v>32.2575</v>
      </c>
      <c r="AN27" s="71">
        <f t="shared" si="36"/>
        <v>30.55</v>
      </c>
      <c r="AO27" s="71">
        <f t="shared" si="48"/>
        <v>29.919166666666666</v>
      </c>
      <c r="AP27" s="71">
        <f t="shared" si="49"/>
        <v>5.8921333333333337</v>
      </c>
      <c r="AQ27" s="71">
        <f t="shared" si="37"/>
        <v>5.9466666666666663</v>
      </c>
      <c r="AR27" s="71">
        <f t="shared" si="38"/>
        <v>5.8690666666666669</v>
      </c>
      <c r="AS27" s="71">
        <f t="shared" si="50"/>
        <v>5.9026222222222229</v>
      </c>
      <c r="AT27" s="71">
        <f t="shared" si="51"/>
        <v>10.500000000000002</v>
      </c>
      <c r="AU27" s="71">
        <f t="shared" si="39"/>
        <v>11.495400000000002</v>
      </c>
      <c r="AV27" s="71">
        <f t="shared" si="40"/>
        <v>10.966666666666667</v>
      </c>
      <c r="AW27" s="71">
        <f t="shared" si="52"/>
        <v>10.987355555555558</v>
      </c>
      <c r="AX27" s="71">
        <f t="shared" si="53"/>
        <v>9.087866666666665</v>
      </c>
      <c r="AY27" s="71">
        <f t="shared" si="41"/>
        <v>10.347199999999999</v>
      </c>
      <c r="AZ27" s="71">
        <f t="shared" si="42"/>
        <v>11.963866666666668</v>
      </c>
      <c r="BA27" s="71">
        <f t="shared" si="54"/>
        <v>10.466311111111111</v>
      </c>
      <c r="BB27" s="71">
        <f t="shared" si="55"/>
        <v>88.550000000000011</v>
      </c>
      <c r="BC27" s="71">
        <f t="shared" si="43"/>
        <v>93.84</v>
      </c>
      <c r="BD27" s="71">
        <f t="shared" si="44"/>
        <v>92.433333333333323</v>
      </c>
      <c r="BE27" s="71">
        <f t="shared" si="56"/>
        <v>91.60777777777777</v>
      </c>
      <c r="BF27" s="21" t="s">
        <v>9</v>
      </c>
      <c r="BG27" s="60">
        <v>34.856777777777779</v>
      </c>
      <c r="BH27" s="60">
        <v>29.919166666666666</v>
      </c>
      <c r="BI27" s="60">
        <v>5.9026222222222229</v>
      </c>
      <c r="BJ27" s="60">
        <v>10.987355555555558</v>
      </c>
      <c r="BK27" s="60">
        <v>10.466311111111111</v>
      </c>
      <c r="BL27" s="60">
        <v>91.60777777777777</v>
      </c>
    </row>
    <row r="28" spans="1:64" x14ac:dyDescent="0.25">
      <c r="A28" s="54" t="s">
        <v>10</v>
      </c>
      <c r="B28" s="36">
        <v>22</v>
      </c>
      <c r="C28" s="36">
        <v>23.366666666666664</v>
      </c>
      <c r="D28" s="36">
        <v>23.400000000000002</v>
      </c>
      <c r="E28" s="36">
        <v>22.922222222222221</v>
      </c>
      <c r="F28" s="71">
        <v>74.733333333333334</v>
      </c>
      <c r="G28" s="71">
        <v>74.399999999999991</v>
      </c>
      <c r="H28" s="71">
        <v>79.600000000000009</v>
      </c>
      <c r="I28" s="71">
        <v>76.244444444444454</v>
      </c>
      <c r="J28" s="1">
        <v>1.63</v>
      </c>
      <c r="K28" s="1">
        <v>1.575</v>
      </c>
      <c r="L28" s="1">
        <v>1.61</v>
      </c>
      <c r="M28" s="1">
        <v>1.6050000000000002</v>
      </c>
      <c r="N28" s="1">
        <v>0.41499999999999998</v>
      </c>
      <c r="O28" s="1">
        <v>0.42</v>
      </c>
      <c r="P28" s="1">
        <v>0.435</v>
      </c>
      <c r="Q28" s="1">
        <v>0.42333333333333334</v>
      </c>
      <c r="R28" s="1">
        <v>0.28500000000000003</v>
      </c>
      <c r="S28" s="1">
        <v>0.29500000000000004</v>
      </c>
      <c r="T28" s="1">
        <v>0.29500000000000004</v>
      </c>
      <c r="U28" s="1">
        <v>0.29166666666666669</v>
      </c>
      <c r="V28" s="1">
        <v>0.15500000000000003</v>
      </c>
      <c r="W28" s="1">
        <v>0.155</v>
      </c>
      <c r="X28" s="1">
        <v>0.15500000000000003</v>
      </c>
      <c r="Y28" s="1">
        <v>0.15500000000000003</v>
      </c>
      <c r="Z28" s="1">
        <v>0.45999999999999996</v>
      </c>
      <c r="AA28" s="1">
        <v>0.46499999999999997</v>
      </c>
      <c r="AB28" s="1">
        <v>0.47499999999999998</v>
      </c>
      <c r="AC28" s="1">
        <v>0.46666666666666662</v>
      </c>
      <c r="AD28" s="1">
        <v>1.2250000000000001</v>
      </c>
      <c r="AE28" s="1">
        <v>1.18</v>
      </c>
      <c r="AF28" s="1">
        <v>1.2050000000000001</v>
      </c>
      <c r="AG28" s="1">
        <v>1.2033333333333334</v>
      </c>
      <c r="AH28" s="62">
        <f t="shared" si="45"/>
        <v>35.86</v>
      </c>
      <c r="AI28" s="62">
        <f t="shared" si="33"/>
        <v>36.802499999999995</v>
      </c>
      <c r="AJ28" s="62">
        <f t="shared" si="34"/>
        <v>37.674000000000007</v>
      </c>
      <c r="AK28" s="63">
        <f t="shared" si="46"/>
        <v>36.778833333333331</v>
      </c>
      <c r="AL28" s="71">
        <f t="shared" si="47"/>
        <v>31.014333333333333</v>
      </c>
      <c r="AM28" s="71">
        <f t="shared" si="35"/>
        <v>31.247999999999994</v>
      </c>
      <c r="AN28" s="71">
        <f t="shared" si="36"/>
        <v>34.626000000000005</v>
      </c>
      <c r="AO28" s="71">
        <f t="shared" si="48"/>
        <v>32.296111111111109</v>
      </c>
      <c r="AP28" s="71">
        <f t="shared" si="49"/>
        <v>6.2700000000000005</v>
      </c>
      <c r="AQ28" s="71">
        <f t="shared" si="37"/>
        <v>6.8931666666666667</v>
      </c>
      <c r="AR28" s="71">
        <f t="shared" si="38"/>
        <v>6.9030000000000014</v>
      </c>
      <c r="AS28" s="71">
        <f t="shared" si="50"/>
        <v>6.6887222222222222</v>
      </c>
      <c r="AT28" s="71">
        <f t="shared" si="51"/>
        <v>11.583666666666669</v>
      </c>
      <c r="AU28" s="71">
        <f t="shared" si="39"/>
        <v>11.531999999999998</v>
      </c>
      <c r="AV28" s="71">
        <f t="shared" si="40"/>
        <v>12.338000000000003</v>
      </c>
      <c r="AW28" s="71">
        <f t="shared" si="52"/>
        <v>11.81788888888889</v>
      </c>
      <c r="AX28" s="71">
        <f t="shared" si="53"/>
        <v>10.119999999999999</v>
      </c>
      <c r="AY28" s="71">
        <f t="shared" si="41"/>
        <v>10.865499999999997</v>
      </c>
      <c r="AZ28" s="71">
        <f t="shared" si="42"/>
        <v>11.115</v>
      </c>
      <c r="BA28" s="71">
        <f t="shared" si="54"/>
        <v>10.700166666666666</v>
      </c>
      <c r="BB28" s="71">
        <f t="shared" si="55"/>
        <v>91.548333333333346</v>
      </c>
      <c r="BC28" s="71">
        <f t="shared" si="43"/>
        <v>87.791999999999987</v>
      </c>
      <c r="BD28" s="71">
        <f t="shared" si="44"/>
        <v>95.918000000000021</v>
      </c>
      <c r="BE28" s="71">
        <f t="shared" si="56"/>
        <v>91.75277777777778</v>
      </c>
      <c r="BF28" s="21" t="s">
        <v>10</v>
      </c>
      <c r="BG28" s="60">
        <v>36.778833333333331</v>
      </c>
      <c r="BH28" s="60">
        <v>32.296111111111109</v>
      </c>
      <c r="BI28" s="60">
        <v>6.6887222222222222</v>
      </c>
      <c r="BJ28" s="60">
        <v>11.81788888888889</v>
      </c>
      <c r="BK28" s="60">
        <v>10.700166666666666</v>
      </c>
      <c r="BL28" s="60">
        <v>91.75277777777778</v>
      </c>
    </row>
    <row r="29" spans="1:64" x14ac:dyDescent="0.25">
      <c r="A29" s="54" t="s">
        <v>11</v>
      </c>
      <c r="B29" s="36">
        <v>24.8</v>
      </c>
      <c r="C29" s="36">
        <v>26</v>
      </c>
      <c r="D29" s="36">
        <v>22.733333333333334</v>
      </c>
      <c r="E29" s="36">
        <v>24.511111111111109</v>
      </c>
      <c r="F29" s="71">
        <v>71.266666666666666</v>
      </c>
      <c r="G29" s="71">
        <v>81.600000000000009</v>
      </c>
      <c r="H29" s="71">
        <v>80.866666666666674</v>
      </c>
      <c r="I29" s="71">
        <v>77.911111111111111</v>
      </c>
      <c r="J29" s="1">
        <v>1.7250000000000001</v>
      </c>
      <c r="K29" s="1">
        <v>1.75</v>
      </c>
      <c r="L29" s="1">
        <v>1.7</v>
      </c>
      <c r="M29" s="1">
        <v>1.7249999999999999</v>
      </c>
      <c r="N29" s="1">
        <v>0.47499999999999998</v>
      </c>
      <c r="O29" s="1">
        <v>0.49</v>
      </c>
      <c r="P29" s="1">
        <v>0.51</v>
      </c>
      <c r="Q29" s="1">
        <v>0.4916666666666667</v>
      </c>
      <c r="R29" s="1">
        <v>0.32</v>
      </c>
      <c r="S29" s="1">
        <v>0.32999999999999996</v>
      </c>
      <c r="T29" s="1">
        <v>0.32999999999999996</v>
      </c>
      <c r="U29" s="1">
        <v>0.32666666666666661</v>
      </c>
      <c r="V29" s="1">
        <v>0.17</v>
      </c>
      <c r="W29" s="1">
        <v>0.17499999999999999</v>
      </c>
      <c r="X29" s="1">
        <v>0.17</v>
      </c>
      <c r="Y29" s="1">
        <v>0.17166666666666666</v>
      </c>
      <c r="Z29" s="1">
        <v>0.5</v>
      </c>
      <c r="AA29" s="1">
        <v>0.495</v>
      </c>
      <c r="AB29" s="1">
        <v>0.51</v>
      </c>
      <c r="AC29" s="1">
        <v>0.50166666666666659</v>
      </c>
      <c r="AD29" s="1">
        <v>1.2349999999999999</v>
      </c>
      <c r="AE29" s="1">
        <v>1.2450000000000001</v>
      </c>
      <c r="AF29" s="1">
        <v>1.25</v>
      </c>
      <c r="AG29" s="1">
        <v>1.2433333333333334</v>
      </c>
      <c r="AH29" s="62">
        <f t="shared" si="45"/>
        <v>42.78</v>
      </c>
      <c r="AI29" s="62">
        <f t="shared" si="33"/>
        <v>45.5</v>
      </c>
      <c r="AJ29" s="62">
        <f t="shared" si="34"/>
        <v>38.646666666666668</v>
      </c>
      <c r="AK29" s="63">
        <f t="shared" si="46"/>
        <v>42.308888888888895</v>
      </c>
      <c r="AL29" s="71">
        <f t="shared" si="47"/>
        <v>33.851666666666667</v>
      </c>
      <c r="AM29" s="71">
        <f t="shared" si="35"/>
        <v>39.984000000000002</v>
      </c>
      <c r="AN29" s="71">
        <f t="shared" si="36"/>
        <v>41.242000000000004</v>
      </c>
      <c r="AO29" s="71">
        <f t="shared" si="48"/>
        <v>38.359222222222222</v>
      </c>
      <c r="AP29" s="71">
        <f t="shared" si="49"/>
        <v>7.9360000000000008</v>
      </c>
      <c r="AQ29" s="71">
        <f t="shared" si="37"/>
        <v>8.5799999999999983</v>
      </c>
      <c r="AR29" s="71">
        <f t="shared" si="38"/>
        <v>7.5019999999999998</v>
      </c>
      <c r="AS29" s="71">
        <f t="shared" si="50"/>
        <v>8.0059999999999985</v>
      </c>
      <c r="AT29" s="71">
        <f t="shared" si="51"/>
        <v>12.115333333333334</v>
      </c>
      <c r="AU29" s="71">
        <f t="shared" si="39"/>
        <v>14.280000000000001</v>
      </c>
      <c r="AV29" s="71">
        <f t="shared" si="40"/>
        <v>13.747333333333335</v>
      </c>
      <c r="AW29" s="71">
        <f t="shared" si="52"/>
        <v>13.38088888888889</v>
      </c>
      <c r="AX29" s="71">
        <f t="shared" si="53"/>
        <v>12.4</v>
      </c>
      <c r="AY29" s="71">
        <f t="shared" si="41"/>
        <v>12.87</v>
      </c>
      <c r="AZ29" s="71">
        <f t="shared" si="42"/>
        <v>11.594000000000001</v>
      </c>
      <c r="BA29" s="71">
        <f t="shared" si="54"/>
        <v>12.288000000000002</v>
      </c>
      <c r="BB29" s="71">
        <f t="shared" si="55"/>
        <v>88.014333333333326</v>
      </c>
      <c r="BC29" s="71">
        <f t="shared" si="43"/>
        <v>101.59200000000001</v>
      </c>
      <c r="BD29" s="71">
        <f t="shared" si="44"/>
        <v>101.08333333333334</v>
      </c>
      <c r="BE29" s="71">
        <f t="shared" si="56"/>
        <v>96.896555555555551</v>
      </c>
      <c r="BF29" s="21" t="s">
        <v>11</v>
      </c>
      <c r="BG29" s="60">
        <v>42.308888888888895</v>
      </c>
      <c r="BH29" s="60">
        <v>38.359222222222222</v>
      </c>
      <c r="BI29" s="60">
        <v>8.0059999999999985</v>
      </c>
      <c r="BJ29" s="60">
        <v>13.38088888888889</v>
      </c>
      <c r="BK29" s="60">
        <v>12.288000000000002</v>
      </c>
      <c r="BL29" s="60">
        <v>96.896555555555551</v>
      </c>
    </row>
    <row r="30" spans="1:64" x14ac:dyDescent="0.25">
      <c r="A30" s="54" t="s">
        <v>12</v>
      </c>
      <c r="B30" s="36">
        <v>22.133333333333336</v>
      </c>
      <c r="C30" s="36">
        <v>22</v>
      </c>
      <c r="D30" s="36">
        <v>28.64</v>
      </c>
      <c r="E30" s="36">
        <v>24.257777777777779</v>
      </c>
      <c r="F30" s="71">
        <v>72.86666666666666</v>
      </c>
      <c r="G30" s="71">
        <v>78.333333333333329</v>
      </c>
      <c r="H30" s="71">
        <v>83.066666666666663</v>
      </c>
      <c r="I30" s="71">
        <v>78.088888888888889</v>
      </c>
      <c r="J30" s="1">
        <v>1.72</v>
      </c>
      <c r="K30" s="1">
        <v>1.8</v>
      </c>
      <c r="L30" s="1">
        <v>1.65</v>
      </c>
      <c r="M30" s="1">
        <v>1.7233333333333334</v>
      </c>
      <c r="N30" s="1">
        <v>0.5</v>
      </c>
      <c r="O30" s="1">
        <v>0.47499999999999998</v>
      </c>
      <c r="P30" s="1">
        <v>0.48</v>
      </c>
      <c r="Q30" s="1">
        <v>0.48500000000000004</v>
      </c>
      <c r="R30" s="1">
        <v>0.33999999999999997</v>
      </c>
      <c r="S30" s="1">
        <v>0.32499999999999996</v>
      </c>
      <c r="T30" s="1">
        <v>0.315</v>
      </c>
      <c r="U30" s="1">
        <v>0.32666666666666666</v>
      </c>
      <c r="V30" s="1">
        <v>0.16</v>
      </c>
      <c r="W30" s="1">
        <v>0.17</v>
      </c>
      <c r="X30" s="1">
        <v>0.16500000000000001</v>
      </c>
      <c r="Y30" s="1">
        <v>0.16500000000000001</v>
      </c>
      <c r="Z30" s="1">
        <v>0.505</v>
      </c>
      <c r="AA30" s="1">
        <v>0.51500000000000001</v>
      </c>
      <c r="AB30" s="1">
        <v>0.51</v>
      </c>
      <c r="AC30" s="1">
        <v>0.51</v>
      </c>
      <c r="AD30" s="1">
        <v>1.2349999999999999</v>
      </c>
      <c r="AE30" s="1">
        <v>1.24</v>
      </c>
      <c r="AF30" s="1">
        <v>1.2549999999999999</v>
      </c>
      <c r="AG30" s="1">
        <v>1.2433333333333332</v>
      </c>
      <c r="AH30" s="62">
        <f t="shared" si="45"/>
        <v>38.06933333333334</v>
      </c>
      <c r="AI30" s="62">
        <f t="shared" si="33"/>
        <v>39.6</v>
      </c>
      <c r="AJ30" s="62">
        <f t="shared" si="34"/>
        <v>47.256</v>
      </c>
      <c r="AK30" s="63">
        <f t="shared" si="46"/>
        <v>41.641777777777783</v>
      </c>
      <c r="AL30" s="71">
        <f t="shared" si="47"/>
        <v>36.43333333333333</v>
      </c>
      <c r="AM30" s="71">
        <f t="shared" si="35"/>
        <v>37.208333333333329</v>
      </c>
      <c r="AN30" s="71">
        <f t="shared" si="36"/>
        <v>39.872</v>
      </c>
      <c r="AO30" s="71">
        <f t="shared" si="48"/>
        <v>37.837888888888884</v>
      </c>
      <c r="AP30" s="71">
        <f t="shared" si="49"/>
        <v>7.5253333333333341</v>
      </c>
      <c r="AQ30" s="71">
        <f t="shared" si="37"/>
        <v>7.1499999999999986</v>
      </c>
      <c r="AR30" s="71">
        <f t="shared" si="38"/>
        <v>9.0215999999999994</v>
      </c>
      <c r="AS30" s="71">
        <f t="shared" si="50"/>
        <v>7.8989777777777777</v>
      </c>
      <c r="AT30" s="71">
        <f t="shared" si="51"/>
        <v>11.658666666666665</v>
      </c>
      <c r="AU30" s="71">
        <f t="shared" si="39"/>
        <v>13.316666666666666</v>
      </c>
      <c r="AV30" s="71">
        <f t="shared" si="40"/>
        <v>13.706</v>
      </c>
      <c r="AW30" s="71">
        <f t="shared" si="52"/>
        <v>12.893777777777776</v>
      </c>
      <c r="AX30" s="71">
        <f t="shared" si="53"/>
        <v>11.177333333333335</v>
      </c>
      <c r="AY30" s="71">
        <f t="shared" si="41"/>
        <v>11.33</v>
      </c>
      <c r="AZ30" s="71">
        <f t="shared" si="42"/>
        <v>14.606400000000001</v>
      </c>
      <c r="BA30" s="71">
        <f t="shared" si="54"/>
        <v>12.371244444444445</v>
      </c>
      <c r="BB30" s="71">
        <f t="shared" si="55"/>
        <v>89.990333333333311</v>
      </c>
      <c r="BC30" s="71">
        <f t="shared" si="43"/>
        <v>97.133333333333326</v>
      </c>
      <c r="BD30" s="71">
        <f t="shared" si="44"/>
        <v>104.24866666666665</v>
      </c>
      <c r="BE30" s="71">
        <f t="shared" si="56"/>
        <v>97.124111111111077</v>
      </c>
      <c r="BF30" s="21" t="s">
        <v>12</v>
      </c>
      <c r="BG30" s="60">
        <v>41.641777777777783</v>
      </c>
      <c r="BH30" s="60">
        <v>37.837888888888884</v>
      </c>
      <c r="BI30" s="60">
        <v>7.8989777777777777</v>
      </c>
      <c r="BJ30" s="60">
        <v>12.893777777777776</v>
      </c>
      <c r="BK30" s="60">
        <v>12.371244444444445</v>
      </c>
      <c r="BL30" s="60">
        <v>97.124111111111077</v>
      </c>
    </row>
    <row r="31" spans="1:64" x14ac:dyDescent="0.25">
      <c r="A31" s="54" t="s">
        <v>13</v>
      </c>
      <c r="B31" s="36">
        <v>23.466666666666669</v>
      </c>
      <c r="C31" s="36">
        <v>24.933333333333334</v>
      </c>
      <c r="D31" s="36">
        <v>24.76</v>
      </c>
      <c r="E31" s="36">
        <v>24.38666666666667</v>
      </c>
      <c r="F31" s="71">
        <v>80.600000000000009</v>
      </c>
      <c r="G31" s="71">
        <v>79.333333333333329</v>
      </c>
      <c r="H31" s="71">
        <v>78.666666666666671</v>
      </c>
      <c r="I31" s="71">
        <v>79.533333333333346</v>
      </c>
      <c r="J31" s="1">
        <v>1.75</v>
      </c>
      <c r="K31" s="1">
        <v>1.77</v>
      </c>
      <c r="L31" s="1">
        <v>1.76</v>
      </c>
      <c r="M31" s="1">
        <v>1.76</v>
      </c>
      <c r="N31" s="1">
        <v>0.5</v>
      </c>
      <c r="O31" s="1">
        <v>0.51500000000000001</v>
      </c>
      <c r="P31" s="1">
        <v>0.52</v>
      </c>
      <c r="Q31" s="1">
        <v>0.51166666666666671</v>
      </c>
      <c r="R31" s="1">
        <v>0.33999999999999997</v>
      </c>
      <c r="S31" s="1">
        <v>0.33499999999999996</v>
      </c>
      <c r="T31" s="1">
        <v>0.33999999999999997</v>
      </c>
      <c r="U31" s="1">
        <v>0.33833333333333332</v>
      </c>
      <c r="V31" s="1">
        <v>0.18</v>
      </c>
      <c r="W31" s="1">
        <v>0.185</v>
      </c>
      <c r="X31" s="1">
        <v>0.1825</v>
      </c>
      <c r="Y31" s="1">
        <v>0.1825</v>
      </c>
      <c r="Z31" s="1">
        <v>0.505</v>
      </c>
      <c r="AA31" s="1">
        <v>0.51</v>
      </c>
      <c r="AB31" s="1">
        <v>0.51</v>
      </c>
      <c r="AC31" s="1">
        <v>0.50833333333333341</v>
      </c>
      <c r="AD31" s="1">
        <v>1.2650000000000001</v>
      </c>
      <c r="AE31" s="1">
        <v>1.2549999999999999</v>
      </c>
      <c r="AF31" s="1">
        <v>1.2490000000000001</v>
      </c>
      <c r="AG31" s="1">
        <v>1.2563333333333333</v>
      </c>
      <c r="AH31" s="62">
        <f t="shared" si="45"/>
        <v>41.06666666666667</v>
      </c>
      <c r="AI31" s="62">
        <f t="shared" si="33"/>
        <v>44.131999999999998</v>
      </c>
      <c r="AJ31" s="62">
        <f t="shared" si="34"/>
        <v>43.577600000000004</v>
      </c>
      <c r="AK31" s="63">
        <f t="shared" si="46"/>
        <v>42.925422222222231</v>
      </c>
      <c r="AL31" s="71">
        <f t="shared" si="47"/>
        <v>40.300000000000004</v>
      </c>
      <c r="AM31" s="71">
        <f t="shared" si="35"/>
        <v>40.856666666666662</v>
      </c>
      <c r="AN31" s="71">
        <f t="shared" si="36"/>
        <v>40.906666666666673</v>
      </c>
      <c r="AO31" s="71">
        <f t="shared" si="48"/>
        <v>40.687777777777775</v>
      </c>
      <c r="AP31" s="71">
        <f t="shared" si="49"/>
        <v>7.9786666666666664</v>
      </c>
      <c r="AQ31" s="71">
        <f t="shared" si="37"/>
        <v>8.352666666666666</v>
      </c>
      <c r="AR31" s="71">
        <f t="shared" si="38"/>
        <v>8.4184000000000001</v>
      </c>
      <c r="AS31" s="71">
        <f t="shared" si="50"/>
        <v>8.2499111111111105</v>
      </c>
      <c r="AT31" s="71">
        <f t="shared" si="51"/>
        <v>14.508000000000001</v>
      </c>
      <c r="AU31" s="71">
        <f t="shared" si="39"/>
        <v>14.676666666666666</v>
      </c>
      <c r="AV31" s="71">
        <f t="shared" si="40"/>
        <v>14.356666666666667</v>
      </c>
      <c r="AW31" s="71">
        <f t="shared" si="52"/>
        <v>14.513777777777777</v>
      </c>
      <c r="AX31" s="71">
        <f t="shared" si="53"/>
        <v>11.850666666666667</v>
      </c>
      <c r="AY31" s="71">
        <f t="shared" si="41"/>
        <v>12.716000000000001</v>
      </c>
      <c r="AZ31" s="71">
        <f t="shared" si="42"/>
        <v>12.627600000000001</v>
      </c>
      <c r="BA31" s="71">
        <f t="shared" si="54"/>
        <v>12.398088888888891</v>
      </c>
      <c r="BB31" s="71">
        <f t="shared" si="55"/>
        <v>101.95900000000002</v>
      </c>
      <c r="BC31" s="71">
        <f t="shared" si="43"/>
        <v>99.563333333333318</v>
      </c>
      <c r="BD31" s="71">
        <f t="shared" si="44"/>
        <v>98.254666666666679</v>
      </c>
      <c r="BE31" s="71">
        <f t="shared" si="56"/>
        <v>99.925666666666686</v>
      </c>
      <c r="BF31" s="21" t="s">
        <v>13</v>
      </c>
      <c r="BG31" s="60">
        <v>42.925422222222231</v>
      </c>
      <c r="BH31" s="60">
        <v>40.687777777777775</v>
      </c>
      <c r="BI31" s="60">
        <v>8.2499111111111105</v>
      </c>
      <c r="BJ31" s="60">
        <v>14.513777777777777</v>
      </c>
      <c r="BK31" s="60">
        <v>12.398088888888891</v>
      </c>
      <c r="BL31" s="60">
        <v>99.925666666666686</v>
      </c>
    </row>
    <row r="32" spans="1:64" x14ac:dyDescent="0.25">
      <c r="A32" s="54" t="s">
        <v>14</v>
      </c>
      <c r="B32" s="36">
        <v>27.826666666666668</v>
      </c>
      <c r="C32" s="36">
        <v>25.933333333333334</v>
      </c>
      <c r="D32" s="36">
        <v>26.400000000000002</v>
      </c>
      <c r="E32" s="36">
        <v>26.720000000000002</v>
      </c>
      <c r="F32" s="71">
        <v>82.8</v>
      </c>
      <c r="G32" s="71">
        <v>82.733333333333334</v>
      </c>
      <c r="H32" s="71">
        <v>85.600000000000009</v>
      </c>
      <c r="I32" s="71">
        <v>83.711111111111109</v>
      </c>
      <c r="J32" s="1">
        <v>1.8</v>
      </c>
      <c r="K32" s="1">
        <v>1.77</v>
      </c>
      <c r="L32" s="1">
        <v>1.76</v>
      </c>
      <c r="M32" s="1">
        <v>1.7766666666666666</v>
      </c>
      <c r="N32" s="1">
        <v>0.51500000000000001</v>
      </c>
      <c r="O32" s="1">
        <v>0.53</v>
      </c>
      <c r="P32" s="1">
        <v>0.51</v>
      </c>
      <c r="Q32" s="1">
        <v>0.51833333333333331</v>
      </c>
      <c r="R32" s="1">
        <v>0.35</v>
      </c>
      <c r="S32" s="1">
        <v>0.34499999999999997</v>
      </c>
      <c r="T32" s="1">
        <v>0.35</v>
      </c>
      <c r="U32" s="1">
        <v>0.34833333333333333</v>
      </c>
      <c r="V32" s="1">
        <v>0.185</v>
      </c>
      <c r="W32" s="1">
        <v>0.18</v>
      </c>
      <c r="X32" s="1">
        <v>0.19</v>
      </c>
      <c r="Y32" s="1">
        <v>0.18499999999999997</v>
      </c>
      <c r="Z32" s="1">
        <v>0.53</v>
      </c>
      <c r="AA32" s="1">
        <v>0.54</v>
      </c>
      <c r="AB32" s="1">
        <v>0.51</v>
      </c>
      <c r="AC32" s="1">
        <v>0.52666666666666673</v>
      </c>
      <c r="AD32" s="1">
        <v>1.2549999999999999</v>
      </c>
      <c r="AE32" s="1">
        <v>1.2549999999999999</v>
      </c>
      <c r="AF32" s="1">
        <v>1.2650000000000001</v>
      </c>
      <c r="AG32" s="1">
        <v>1.2583333333333333</v>
      </c>
      <c r="AH32" s="62">
        <f t="shared" si="45"/>
        <v>50.088000000000001</v>
      </c>
      <c r="AI32" s="62">
        <f t="shared" si="33"/>
        <v>45.902000000000001</v>
      </c>
      <c r="AJ32" s="62">
        <f t="shared" si="34"/>
        <v>46.464000000000006</v>
      </c>
      <c r="AK32" s="63">
        <f t="shared" si="46"/>
        <v>47.484666666666669</v>
      </c>
      <c r="AL32" s="71">
        <f t="shared" si="47"/>
        <v>42.642000000000003</v>
      </c>
      <c r="AM32" s="71">
        <f t="shared" si="35"/>
        <v>43.848666666666666</v>
      </c>
      <c r="AN32" s="71">
        <f t="shared" si="36"/>
        <v>43.656000000000006</v>
      </c>
      <c r="AO32" s="71">
        <f t="shared" si="48"/>
        <v>43.382222222222225</v>
      </c>
      <c r="AP32" s="71">
        <f t="shared" si="49"/>
        <v>9.7393333333333327</v>
      </c>
      <c r="AQ32" s="71">
        <f t="shared" si="37"/>
        <v>8.9469999999999992</v>
      </c>
      <c r="AR32" s="71">
        <f t="shared" si="38"/>
        <v>9.24</v>
      </c>
      <c r="AS32" s="71">
        <f t="shared" si="50"/>
        <v>9.3087777777777774</v>
      </c>
      <c r="AT32" s="71">
        <f t="shared" si="51"/>
        <v>15.318</v>
      </c>
      <c r="AU32" s="71">
        <f t="shared" si="39"/>
        <v>14.891999999999999</v>
      </c>
      <c r="AV32" s="71">
        <f t="shared" si="40"/>
        <v>16.264000000000003</v>
      </c>
      <c r="AW32" s="71">
        <f t="shared" si="52"/>
        <v>15.491333333333335</v>
      </c>
      <c r="AX32" s="71">
        <f t="shared" si="53"/>
        <v>14.748133333333335</v>
      </c>
      <c r="AY32" s="71">
        <f t="shared" si="41"/>
        <v>14.004000000000001</v>
      </c>
      <c r="AZ32" s="71">
        <f t="shared" si="42"/>
        <v>13.464000000000002</v>
      </c>
      <c r="BA32" s="71">
        <f t="shared" si="54"/>
        <v>14.072044444444446</v>
      </c>
      <c r="BB32" s="71">
        <f t="shared" si="55"/>
        <v>103.91399999999999</v>
      </c>
      <c r="BC32" s="71">
        <f t="shared" si="43"/>
        <v>103.83033333333333</v>
      </c>
      <c r="BD32" s="71">
        <f t="shared" si="44"/>
        <v>108.28400000000002</v>
      </c>
      <c r="BE32" s="71">
        <f t="shared" si="56"/>
        <v>105.34277777777777</v>
      </c>
      <c r="BF32" s="21" t="s">
        <v>14</v>
      </c>
      <c r="BG32" s="60">
        <v>47.484666666666669</v>
      </c>
      <c r="BH32" s="60">
        <v>43.382222222222225</v>
      </c>
      <c r="BI32" s="60">
        <v>9.3087777777777774</v>
      </c>
      <c r="BJ32" s="60">
        <v>15.491333333333335</v>
      </c>
      <c r="BK32" s="60">
        <v>14.072044444444446</v>
      </c>
      <c r="BL32" s="60">
        <v>105.34277777777777</v>
      </c>
    </row>
    <row r="33" spans="1:64" ht="15.75" x14ac:dyDescent="0.25">
      <c r="I33" s="11">
        <v>13.19</v>
      </c>
      <c r="BG33" s="11">
        <v>8.4079999999999995</v>
      </c>
      <c r="BH33" s="11">
        <v>6.02</v>
      </c>
      <c r="BI33" s="11">
        <v>0.255</v>
      </c>
      <c r="BJ33" s="11">
        <v>0.65700000000000003</v>
      </c>
      <c r="BK33" s="11">
        <v>3.69</v>
      </c>
      <c r="BL33" s="11">
        <v>34.229999999999997</v>
      </c>
    </row>
    <row r="34" spans="1:64" ht="15.75" x14ac:dyDescent="0.25">
      <c r="I34" s="11">
        <f t="shared" ref="I34" si="57">(2*I33/3)</f>
        <v>8.793333333333333</v>
      </c>
      <c r="BG34" s="11">
        <f t="shared" ref="BG34:BL34" si="58">(2*BG33/3)</f>
        <v>5.6053333333333333</v>
      </c>
      <c r="BH34" s="11">
        <f t="shared" si="58"/>
        <v>4.0133333333333328</v>
      </c>
      <c r="BI34" s="11">
        <f t="shared" si="58"/>
        <v>0.17</v>
      </c>
      <c r="BJ34" s="11">
        <f t="shared" si="58"/>
        <v>0.438</v>
      </c>
      <c r="BK34" s="11">
        <f t="shared" si="58"/>
        <v>2.46</v>
      </c>
      <c r="BL34" s="11">
        <f t="shared" si="58"/>
        <v>22.819999999999997</v>
      </c>
    </row>
    <row r="35" spans="1:64" ht="15.75" x14ac:dyDescent="0.25">
      <c r="I35" s="11">
        <f t="shared" ref="I35" si="59">SQRT(I34)</f>
        <v>2.9653555155045632</v>
      </c>
      <c r="BG35" s="11">
        <f t="shared" ref="BG35:BL35" si="60">SQRT(BG34)</f>
        <v>2.3675585174042335</v>
      </c>
      <c r="BH35" s="11">
        <f t="shared" si="60"/>
        <v>2.0033305601755624</v>
      </c>
      <c r="BI35" s="11">
        <f t="shared" si="60"/>
        <v>0.41231056256176607</v>
      </c>
      <c r="BJ35" s="11">
        <f t="shared" si="60"/>
        <v>0.66181568431097193</v>
      </c>
      <c r="BK35" s="11">
        <f t="shared" si="60"/>
        <v>1.5684387141358123</v>
      </c>
      <c r="BL35" s="11">
        <f t="shared" si="60"/>
        <v>4.7770283649984746</v>
      </c>
    </row>
    <row r="36" spans="1:64" ht="15.75" x14ac:dyDescent="0.25">
      <c r="C36" s="54"/>
      <c r="H36" s="54" t="s">
        <v>26</v>
      </c>
      <c r="I36" s="68">
        <f t="shared" ref="I36" si="61">I35*2.145</f>
        <v>6.360687580757288</v>
      </c>
      <c r="BG36" s="68">
        <f t="shared" ref="BG36:BL36" si="62">BG35*2.145</f>
        <v>5.0784130198320812</v>
      </c>
      <c r="BH36" s="68">
        <f t="shared" si="62"/>
        <v>4.2971440515765815</v>
      </c>
      <c r="BI36" s="68">
        <f t="shared" si="62"/>
        <v>0.88440615669498823</v>
      </c>
      <c r="BJ36" s="68">
        <f t="shared" si="62"/>
        <v>1.4195946428470347</v>
      </c>
      <c r="BK36" s="68">
        <f t="shared" si="62"/>
        <v>3.3643010418213173</v>
      </c>
      <c r="BL36" s="68">
        <f t="shared" si="62"/>
        <v>10.246725842921728</v>
      </c>
    </row>
    <row r="37" spans="1:64" x14ac:dyDescent="0.25">
      <c r="B37" s="54"/>
      <c r="C37" s="54" t="s">
        <v>86</v>
      </c>
      <c r="D37" s="54"/>
      <c r="E37" s="54"/>
      <c r="I37" s="54"/>
    </row>
    <row r="38" spans="1:64" x14ac:dyDescent="0.25">
      <c r="A38" s="54" t="s">
        <v>51</v>
      </c>
      <c r="B38" s="54" t="s">
        <v>91</v>
      </c>
      <c r="C38" s="54" t="s">
        <v>29</v>
      </c>
      <c r="D38" s="21" t="s">
        <v>92</v>
      </c>
      <c r="G38" s="54"/>
      <c r="H38" s="54"/>
    </row>
    <row r="39" spans="1:64" x14ac:dyDescent="0.25">
      <c r="A39" s="54" t="s">
        <v>6</v>
      </c>
      <c r="B39" s="71">
        <v>45.244444444444447</v>
      </c>
      <c r="C39" s="71">
        <v>71.577777777777783</v>
      </c>
      <c r="D39" s="71"/>
      <c r="G39" s="71"/>
      <c r="H39" s="71"/>
    </row>
    <row r="40" spans="1:64" x14ac:dyDescent="0.25">
      <c r="A40" s="54" t="s">
        <v>7</v>
      </c>
      <c r="B40" s="71">
        <v>52.945555555555558</v>
      </c>
      <c r="C40" s="71">
        <v>74.51111111111112</v>
      </c>
      <c r="D40" s="71">
        <f>100*(B40-B39)/B39</f>
        <v>17.021119842829076</v>
      </c>
      <c r="E40" s="71">
        <f>100*(C40-C39)/C39</f>
        <v>4.0981061782055308</v>
      </c>
      <c r="G40" s="71"/>
      <c r="H40" s="71"/>
    </row>
    <row r="41" spans="1:64" x14ac:dyDescent="0.25">
      <c r="A41" s="54" t="s">
        <v>8</v>
      </c>
      <c r="B41" s="71">
        <v>55.170000000000009</v>
      </c>
      <c r="C41" s="71">
        <v>75.422222222222231</v>
      </c>
      <c r="D41" s="71">
        <f>100*(B41-B39)/B39</f>
        <v>21.937622789783902</v>
      </c>
      <c r="E41" s="71">
        <f>100*(C41-C39)/C39</f>
        <v>5.3710027941633083</v>
      </c>
      <c r="G41" s="71"/>
      <c r="H41" s="71"/>
    </row>
    <row r="42" spans="1:64" x14ac:dyDescent="0.25">
      <c r="A42" s="54" t="s">
        <v>9</v>
      </c>
      <c r="B42" s="71">
        <v>54.644444444444446</v>
      </c>
      <c r="C42" s="71">
        <v>75.511111111111106</v>
      </c>
      <c r="D42" s="71">
        <f>100*(B42-B39)/B39</f>
        <v>20.776031434184674</v>
      </c>
      <c r="E42" s="71">
        <f>100*(C42-C39)/C39</f>
        <v>5.4951878298664862</v>
      </c>
      <c r="G42" s="71"/>
      <c r="H42" s="71"/>
    </row>
    <row r="43" spans="1:64" x14ac:dyDescent="0.25">
      <c r="A43" s="54" t="s">
        <v>10</v>
      </c>
      <c r="B43" s="71">
        <v>57.293333333333329</v>
      </c>
      <c r="C43" s="71">
        <v>76.244444444444454</v>
      </c>
      <c r="D43" s="71">
        <f>100*(B43-B39)/B39</f>
        <v>26.630648330058921</v>
      </c>
      <c r="E43" s="71">
        <f>100*(C43-C39)/C39</f>
        <v>6.5197143744178891</v>
      </c>
      <c r="G43" s="71"/>
      <c r="H43" s="71"/>
    </row>
    <row r="44" spans="1:64" x14ac:dyDescent="0.25">
      <c r="A44" s="54" t="s">
        <v>11</v>
      </c>
      <c r="B44" s="71">
        <v>61.246666666666663</v>
      </c>
      <c r="C44" s="71">
        <v>77.911111111111111</v>
      </c>
      <c r="D44" s="71">
        <f>100*(B44-B39)/B39</f>
        <v>35.368369351669919</v>
      </c>
      <c r="E44" s="71">
        <f>100*(C44-C39)/C39</f>
        <v>8.8481837938528329</v>
      </c>
      <c r="G44" s="71"/>
      <c r="H44" s="71"/>
    </row>
    <row r="45" spans="1:64" x14ac:dyDescent="0.25">
      <c r="A45" s="54" t="s">
        <v>12</v>
      </c>
      <c r="B45" s="71">
        <v>62.19777777777778</v>
      </c>
      <c r="C45" s="71">
        <v>78.088888888888889</v>
      </c>
      <c r="D45" s="71">
        <f>100*(B45-B39)/B39</f>
        <v>37.470530451866402</v>
      </c>
      <c r="E45" s="71">
        <f>100*(C45-C39)/C39</f>
        <v>9.0965538652592297</v>
      </c>
      <c r="G45" s="71"/>
      <c r="H45" s="71"/>
    </row>
    <row r="46" spans="1:64" x14ac:dyDescent="0.25">
      <c r="A46" s="54" t="s">
        <v>13</v>
      </c>
      <c r="B46" s="71">
        <v>61.411111111111104</v>
      </c>
      <c r="C46" s="71">
        <v>79.533333333333346</v>
      </c>
      <c r="D46" s="71">
        <f>100*(B46-B39)/B39</f>
        <v>35.731827111984259</v>
      </c>
      <c r="E46" s="71">
        <f>100*(C46-C39)/C39</f>
        <v>11.114560695436211</v>
      </c>
      <c r="G46" s="71"/>
      <c r="H46" s="71"/>
    </row>
    <row r="47" spans="1:64" x14ac:dyDescent="0.25">
      <c r="A47" s="54" t="s">
        <v>14</v>
      </c>
      <c r="B47" s="71">
        <v>67.466666666666654</v>
      </c>
      <c r="C47" s="71">
        <v>83.711111111111109</v>
      </c>
      <c r="D47" s="71">
        <f>100*(B47-B39)/B39</f>
        <v>49.115913555992108</v>
      </c>
      <c r="E47" s="71">
        <f>100*(C47-C39)/C39</f>
        <v>16.951257373486484</v>
      </c>
      <c r="G47" s="71"/>
      <c r="H4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9" workbookViewId="0">
      <selection activeCell="B46" sqref="B46:D46"/>
    </sheetView>
  </sheetViews>
  <sheetFormatPr defaultRowHeight="15" x14ac:dyDescent="0.25"/>
  <cols>
    <col min="2" max="2" width="10.42578125" customWidth="1"/>
    <col min="3" max="3" width="11.85546875" customWidth="1"/>
    <col min="4" max="4" width="10.5703125" bestFit="1" customWidth="1"/>
    <col min="5" max="5" width="13.5703125" customWidth="1"/>
    <col min="6" max="6" width="13.7109375" customWidth="1"/>
    <col min="7" max="7" width="12.5703125" bestFit="1" customWidth="1"/>
    <col min="8" max="10" width="9.5703125" bestFit="1" customWidth="1"/>
  </cols>
  <sheetData>
    <row r="1" spans="1:8" x14ac:dyDescent="0.25">
      <c r="E1" s="54"/>
    </row>
    <row r="2" spans="1:8" x14ac:dyDescent="0.25">
      <c r="B2" s="54"/>
      <c r="E2" s="37"/>
    </row>
    <row r="3" spans="1:8" x14ac:dyDescent="0.25">
      <c r="A3" s="96"/>
      <c r="B3" s="96"/>
      <c r="C3" s="96"/>
      <c r="D3" s="95"/>
      <c r="E3" s="95"/>
      <c r="F3" s="95"/>
    </row>
    <row r="4" spans="1:8" x14ac:dyDescent="0.25">
      <c r="A4" s="33"/>
      <c r="B4" s="97"/>
      <c r="C4" s="98"/>
      <c r="D4" s="41"/>
      <c r="E4" s="1"/>
      <c r="F4" s="1"/>
      <c r="G4" s="1"/>
      <c r="H4" s="1"/>
    </row>
    <row r="5" spans="1:8" x14ac:dyDescent="0.25">
      <c r="A5" s="33"/>
      <c r="B5" s="97"/>
      <c r="C5" s="98"/>
      <c r="D5" s="41"/>
      <c r="E5" s="1"/>
      <c r="F5" s="1"/>
      <c r="G5" s="1"/>
      <c r="H5" s="1"/>
    </row>
    <row r="6" spans="1:8" x14ac:dyDescent="0.25">
      <c r="A6" s="33"/>
      <c r="B6" s="97"/>
      <c r="C6" s="98"/>
      <c r="D6" s="41"/>
      <c r="E6" s="1"/>
      <c r="F6" s="1"/>
      <c r="G6" s="1"/>
      <c r="H6" s="1"/>
    </row>
    <row r="7" spans="1:8" x14ac:dyDescent="0.25">
      <c r="A7" s="33"/>
      <c r="B7" s="97"/>
      <c r="C7" s="98"/>
      <c r="D7" s="41"/>
      <c r="E7" s="1"/>
      <c r="F7" s="1"/>
      <c r="G7" s="1"/>
      <c r="H7" s="1"/>
    </row>
    <row r="8" spans="1:8" x14ac:dyDescent="0.25">
      <c r="A8" s="33"/>
      <c r="B8" s="97"/>
      <c r="C8" s="98"/>
      <c r="D8" s="41"/>
      <c r="E8" s="1"/>
      <c r="F8" s="1"/>
      <c r="G8" s="1"/>
      <c r="H8" s="1"/>
    </row>
    <row r="9" spans="1:8" x14ac:dyDescent="0.25">
      <c r="A9" s="33"/>
      <c r="B9" s="1"/>
      <c r="C9" s="98"/>
      <c r="E9" s="1"/>
      <c r="F9" s="1"/>
      <c r="G9" s="1"/>
      <c r="H9" s="1"/>
    </row>
    <row r="10" spans="1:8" x14ac:dyDescent="0.25">
      <c r="A10" s="33"/>
      <c r="B10" s="1"/>
      <c r="C10" s="98"/>
      <c r="D10" s="1"/>
      <c r="E10" s="1"/>
      <c r="F10" s="1"/>
    </row>
    <row r="11" spans="1:8" x14ac:dyDescent="0.25">
      <c r="C11" s="1"/>
      <c r="D11" s="1"/>
      <c r="E11" s="1"/>
    </row>
    <row r="12" spans="1:8" x14ac:dyDescent="0.25">
      <c r="B12" s="1"/>
      <c r="C12" s="1"/>
    </row>
    <row r="13" spans="1:8" x14ac:dyDescent="0.25">
      <c r="B13" s="1"/>
      <c r="C13" s="1"/>
    </row>
    <row r="14" spans="1:8" x14ac:dyDescent="0.25">
      <c r="B14" s="1"/>
      <c r="C14" s="1"/>
    </row>
    <row r="15" spans="1:8" x14ac:dyDescent="0.25">
      <c r="B15" s="1"/>
      <c r="C15" s="1"/>
    </row>
    <row r="16" spans="1:8" x14ac:dyDescent="0.25">
      <c r="B16" s="1"/>
      <c r="C16" s="1"/>
    </row>
    <row r="17" spans="2:7" x14ac:dyDescent="0.25">
      <c r="B17" s="1"/>
      <c r="C17" s="1"/>
    </row>
    <row r="20" spans="2:7" x14ac:dyDescent="0.25">
      <c r="B20" s="36"/>
      <c r="C20" s="36"/>
      <c r="D20" s="36"/>
      <c r="E20" s="1"/>
      <c r="F20" s="1"/>
      <c r="G20" s="1"/>
    </row>
    <row r="21" spans="2:7" x14ac:dyDescent="0.25">
      <c r="B21" s="36"/>
      <c r="C21" s="36"/>
      <c r="D21" s="36"/>
      <c r="E21" s="1"/>
      <c r="F21" s="1"/>
      <c r="G21" s="1"/>
    </row>
    <row r="22" spans="2:7" x14ac:dyDescent="0.25">
      <c r="B22" s="36"/>
      <c r="C22" s="36"/>
      <c r="D22" s="36"/>
      <c r="E22" s="1"/>
      <c r="F22" s="1"/>
      <c r="G22" s="1"/>
    </row>
    <row r="23" spans="2:7" x14ac:dyDescent="0.25">
      <c r="B23" s="36"/>
      <c r="C23" s="36"/>
      <c r="D23" s="36"/>
      <c r="E23" s="1"/>
      <c r="F23" s="1"/>
      <c r="G23" s="1"/>
    </row>
    <row r="24" spans="2:7" x14ac:dyDescent="0.25">
      <c r="B24" s="36"/>
      <c r="C24" s="36"/>
      <c r="D24" s="36"/>
      <c r="E24" s="1"/>
      <c r="F24" s="1"/>
      <c r="G24" s="1"/>
    </row>
    <row r="25" spans="2:7" x14ac:dyDescent="0.25">
      <c r="B25" s="36"/>
      <c r="C25" s="36"/>
      <c r="D25" s="36"/>
      <c r="E25" s="1"/>
      <c r="F25" s="1"/>
      <c r="G25" s="1"/>
    </row>
    <row r="26" spans="2:7" x14ac:dyDescent="0.25">
      <c r="B26" s="36"/>
      <c r="C26" s="36"/>
      <c r="D26" s="36"/>
      <c r="E26" s="1"/>
      <c r="F26" s="1"/>
      <c r="G26" s="1"/>
    </row>
    <row r="27" spans="2:7" x14ac:dyDescent="0.25">
      <c r="B27" s="36"/>
      <c r="C27" s="36"/>
      <c r="D27" s="36"/>
      <c r="E27" s="1"/>
      <c r="F27" s="1"/>
      <c r="G27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13" x14ac:dyDescent="0.25">
      <c r="B33" s="1"/>
      <c r="C33" s="1"/>
      <c r="D33" s="1"/>
      <c r="E33" s="1"/>
      <c r="F33" s="1"/>
      <c r="G33" s="1"/>
    </row>
    <row r="34" spans="2:13" x14ac:dyDescent="0.25">
      <c r="B34" s="1"/>
      <c r="C34" s="1"/>
      <c r="D34" s="1"/>
      <c r="E34" s="1"/>
      <c r="F34" s="1"/>
      <c r="G34" s="1"/>
    </row>
    <row r="35" spans="2:13" x14ac:dyDescent="0.25">
      <c r="B35" s="1"/>
      <c r="C35" s="1"/>
      <c r="D35" s="1"/>
      <c r="E35" s="1"/>
      <c r="F35" s="1"/>
      <c r="G35" s="1"/>
    </row>
    <row r="36" spans="2:13" x14ac:dyDescent="0.25">
      <c r="B36" s="1"/>
      <c r="C36" s="1"/>
      <c r="D36" s="1"/>
    </row>
    <row r="37" spans="2:13" x14ac:dyDescent="0.25">
      <c r="B37" s="1"/>
      <c r="C37" s="1"/>
      <c r="D37" s="1"/>
    </row>
    <row r="39" spans="2:13" x14ac:dyDescent="0.25">
      <c r="B39" s="36"/>
      <c r="C39" s="36"/>
      <c r="D39" s="36"/>
      <c r="E39" s="1"/>
      <c r="F39" s="1"/>
      <c r="G39" s="1"/>
      <c r="H39" s="36"/>
      <c r="I39" s="36"/>
      <c r="J39" s="36"/>
      <c r="K39" s="1"/>
      <c r="L39" s="1"/>
      <c r="M39" s="1"/>
    </row>
    <row r="40" spans="2:13" x14ac:dyDescent="0.25">
      <c r="B40" s="36"/>
      <c r="C40" s="36"/>
      <c r="D40" s="36"/>
      <c r="E40" s="1"/>
      <c r="F40" s="1"/>
      <c r="G40" s="1"/>
      <c r="H40" s="36"/>
      <c r="I40" s="36"/>
      <c r="J40" s="36"/>
      <c r="K40" s="1"/>
      <c r="L40" s="1"/>
      <c r="M40" s="1"/>
    </row>
    <row r="41" spans="2:13" x14ac:dyDescent="0.25">
      <c r="B41" s="36"/>
      <c r="C41" s="36"/>
      <c r="D41" s="36"/>
      <c r="E41" s="1"/>
      <c r="F41" s="1"/>
      <c r="G41" s="1"/>
      <c r="H41" s="36"/>
      <c r="I41" s="36"/>
      <c r="J41" s="36"/>
      <c r="K41" s="1"/>
      <c r="L41" s="1"/>
      <c r="M41" s="1"/>
    </row>
    <row r="42" spans="2:13" x14ac:dyDescent="0.25">
      <c r="B42" s="36"/>
      <c r="C42" s="36"/>
      <c r="D42" s="36"/>
      <c r="E42" s="1"/>
      <c r="F42" s="1"/>
      <c r="G42" s="1"/>
      <c r="H42" s="36"/>
      <c r="I42" s="36"/>
      <c r="J42" s="36"/>
      <c r="K42" s="1"/>
      <c r="L42" s="1"/>
      <c r="M42" s="1"/>
    </row>
    <row r="43" spans="2:13" x14ac:dyDescent="0.25">
      <c r="B43" s="36"/>
      <c r="C43" s="36"/>
      <c r="D43" s="36"/>
      <c r="E43" s="1"/>
      <c r="F43" s="1"/>
      <c r="G43" s="1"/>
      <c r="H43" s="36"/>
      <c r="I43" s="36"/>
      <c r="J43" s="36"/>
      <c r="K43" s="1"/>
      <c r="L43" s="1"/>
      <c r="M43" s="1"/>
    </row>
    <row r="44" spans="2:13" x14ac:dyDescent="0.25">
      <c r="B44" s="36"/>
      <c r="C44" s="36"/>
      <c r="D44" s="36"/>
      <c r="E44" s="1"/>
      <c r="F44" s="1"/>
      <c r="G44" s="1"/>
      <c r="H44" s="36"/>
      <c r="I44" s="36"/>
      <c r="J44" s="36"/>
      <c r="K44" s="1"/>
      <c r="L44" s="1"/>
      <c r="M44" s="1"/>
    </row>
    <row r="45" spans="2:13" x14ac:dyDescent="0.25">
      <c r="B45" s="36"/>
      <c r="C45" s="36"/>
      <c r="D45" s="36"/>
    </row>
    <row r="46" spans="2:13" x14ac:dyDescent="0.25">
      <c r="B46" s="36"/>
      <c r="C46" s="36"/>
      <c r="D46" s="3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N27" sqref="N27"/>
    </sheetView>
  </sheetViews>
  <sheetFormatPr defaultRowHeight="15" x14ac:dyDescent="0.25"/>
  <cols>
    <col min="1" max="1" width="10.42578125" customWidth="1"/>
    <col min="2" max="2" width="10.85546875" customWidth="1"/>
    <col min="3" max="3" width="10.28515625" customWidth="1"/>
    <col min="4" max="4" width="11.5703125" bestFit="1" customWidth="1"/>
    <col min="5" max="5" width="9.7109375" bestFit="1" customWidth="1"/>
    <col min="6" max="6" width="11.42578125" customWidth="1"/>
    <col min="7" max="7" width="13.140625" customWidth="1"/>
    <col min="8" max="8" width="11.140625" customWidth="1"/>
  </cols>
  <sheetData>
    <row r="1" spans="1:19" x14ac:dyDescent="0.25">
      <c r="B1" s="21"/>
      <c r="C1" s="38"/>
      <c r="K1" s="21"/>
      <c r="L1" s="54"/>
    </row>
    <row r="2" spans="1:19" x14ac:dyDescent="0.25">
      <c r="A2" s="21"/>
      <c r="C2" s="37"/>
      <c r="D2" s="6"/>
      <c r="E2" s="6"/>
      <c r="F2" s="6"/>
      <c r="K2" s="54"/>
      <c r="L2" s="21"/>
      <c r="O2" s="54"/>
    </row>
    <row r="3" spans="1:19" x14ac:dyDescent="0.25">
      <c r="A3" s="21"/>
      <c r="B3" s="21"/>
      <c r="C3" s="21"/>
      <c r="D3" s="21"/>
      <c r="E3" s="21"/>
      <c r="F3" s="21"/>
      <c r="G3" s="21"/>
      <c r="H3" s="21"/>
      <c r="I3" s="37"/>
      <c r="J3" s="21"/>
      <c r="K3" s="21"/>
      <c r="L3" s="21"/>
      <c r="M3" s="37"/>
      <c r="N3" s="21"/>
      <c r="O3" s="21"/>
      <c r="P3" s="21"/>
      <c r="Q3" s="37"/>
    </row>
    <row r="4" spans="1:19" x14ac:dyDescent="0.25">
      <c r="A4" s="21"/>
      <c r="B4" s="1"/>
      <c r="C4" s="1"/>
      <c r="D4" s="1"/>
      <c r="E4" s="1"/>
      <c r="F4" s="1"/>
      <c r="G4" s="1"/>
      <c r="H4" s="1"/>
      <c r="I4" s="92"/>
      <c r="J4" s="1"/>
      <c r="K4" s="1"/>
      <c r="L4" s="1"/>
      <c r="M4" s="92"/>
      <c r="N4" s="1"/>
      <c r="O4" s="1"/>
      <c r="P4" s="1"/>
      <c r="Q4" s="92"/>
      <c r="S4" s="21"/>
    </row>
    <row r="5" spans="1:19" x14ac:dyDescent="0.25">
      <c r="A5" s="21"/>
      <c r="B5" s="1"/>
      <c r="C5" s="1"/>
      <c r="D5" s="1"/>
      <c r="E5" s="1"/>
      <c r="F5" s="1"/>
      <c r="G5" s="1"/>
      <c r="H5" s="1"/>
      <c r="I5" s="92"/>
      <c r="J5" s="1"/>
      <c r="K5" s="1"/>
      <c r="L5" s="1"/>
      <c r="M5" s="92"/>
      <c r="N5" s="1"/>
      <c r="O5" s="1"/>
      <c r="P5" s="1"/>
      <c r="Q5" s="92"/>
      <c r="S5" s="1"/>
    </row>
    <row r="6" spans="1:19" x14ac:dyDescent="0.25">
      <c r="A6" s="21"/>
      <c r="B6" s="1"/>
      <c r="C6" s="1"/>
      <c r="D6" s="1"/>
      <c r="E6" s="1"/>
      <c r="F6" s="1"/>
      <c r="G6" s="1"/>
      <c r="H6" s="1"/>
      <c r="I6" s="92"/>
      <c r="J6" s="1"/>
      <c r="K6" s="1"/>
      <c r="L6" s="1"/>
      <c r="M6" s="92"/>
      <c r="N6" s="1"/>
      <c r="O6" s="1"/>
      <c r="P6" s="1"/>
      <c r="Q6" s="92"/>
      <c r="S6" s="1"/>
    </row>
    <row r="7" spans="1:19" x14ac:dyDescent="0.25">
      <c r="A7" s="21"/>
      <c r="B7" s="1"/>
      <c r="C7" s="1"/>
      <c r="D7" s="1"/>
      <c r="E7" s="1"/>
      <c r="F7" s="1"/>
      <c r="G7" s="1"/>
      <c r="H7" s="1"/>
      <c r="I7" s="92"/>
      <c r="J7" s="1"/>
      <c r="K7" s="1"/>
      <c r="L7" s="1"/>
      <c r="M7" s="92"/>
      <c r="N7" s="1"/>
      <c r="O7" s="1"/>
      <c r="P7" s="1"/>
      <c r="Q7" s="92"/>
      <c r="S7" s="1"/>
    </row>
    <row r="8" spans="1:19" x14ac:dyDescent="0.25">
      <c r="A8" s="21"/>
      <c r="B8" s="1"/>
      <c r="C8" s="1"/>
      <c r="D8" s="1"/>
      <c r="E8" s="1"/>
      <c r="F8" s="1"/>
      <c r="G8" s="1"/>
      <c r="H8" s="1"/>
      <c r="I8" s="92"/>
      <c r="J8" s="1"/>
      <c r="K8" s="1"/>
      <c r="L8" s="1"/>
      <c r="M8" s="92"/>
      <c r="N8" s="1"/>
      <c r="O8" s="1"/>
      <c r="P8" s="1"/>
      <c r="Q8" s="92"/>
      <c r="S8" s="1"/>
    </row>
    <row r="9" spans="1:19" x14ac:dyDescent="0.25">
      <c r="A9" s="21"/>
      <c r="B9" s="1"/>
      <c r="C9" s="1"/>
      <c r="D9" s="1"/>
      <c r="E9" s="1"/>
      <c r="F9" s="1"/>
      <c r="G9" s="1"/>
      <c r="H9" s="1"/>
      <c r="I9" s="92"/>
      <c r="J9" s="1"/>
      <c r="K9" s="1"/>
      <c r="L9" s="1"/>
      <c r="M9" s="92"/>
      <c r="N9" s="1"/>
      <c r="O9" s="1"/>
      <c r="P9" s="1"/>
      <c r="Q9" s="92"/>
      <c r="S9" s="1"/>
    </row>
    <row r="10" spans="1:19" x14ac:dyDescent="0.25">
      <c r="A10" s="54"/>
      <c r="E10" s="1"/>
      <c r="N10" s="1"/>
      <c r="S10" s="1"/>
    </row>
    <row r="13" spans="1:19" x14ac:dyDescent="0.25">
      <c r="C13" s="21"/>
    </row>
    <row r="16" spans="1:19" x14ac:dyDescent="0.25">
      <c r="B16" s="36"/>
      <c r="C16" s="36"/>
      <c r="D16" s="36"/>
    </row>
    <row r="17" spans="1:8" x14ac:dyDescent="0.25">
      <c r="A17" s="54"/>
      <c r="B17" s="36"/>
      <c r="C17" s="36"/>
      <c r="D17" s="36"/>
      <c r="E17" s="6"/>
      <c r="G17" s="21"/>
      <c r="H17" s="21"/>
    </row>
    <row r="18" spans="1:8" x14ac:dyDescent="0.25">
      <c r="A18" s="21"/>
      <c r="B18" s="36"/>
      <c r="C18" s="36"/>
      <c r="D18" s="36"/>
      <c r="E18" s="15"/>
      <c r="G18" s="21"/>
      <c r="H18" s="71"/>
    </row>
    <row r="19" spans="1:8" x14ac:dyDescent="0.25">
      <c r="A19" s="21"/>
      <c r="B19" s="36"/>
      <c r="C19" s="36"/>
      <c r="D19" s="36"/>
      <c r="E19" s="15"/>
      <c r="G19" s="21"/>
      <c r="H19" s="71"/>
    </row>
    <row r="20" spans="1:8" x14ac:dyDescent="0.25">
      <c r="A20" s="21"/>
      <c r="B20" s="36"/>
      <c r="C20" s="36"/>
      <c r="D20" s="36"/>
      <c r="E20" s="15"/>
      <c r="G20" s="21"/>
      <c r="H20" s="71"/>
    </row>
    <row r="21" spans="1:8" x14ac:dyDescent="0.25">
      <c r="A21" s="21"/>
      <c r="B21" s="36"/>
      <c r="C21" s="36"/>
      <c r="D21" s="36"/>
      <c r="E21" s="15"/>
      <c r="G21" s="21"/>
      <c r="H21" s="71"/>
    </row>
    <row r="22" spans="1:8" x14ac:dyDescent="0.25">
      <c r="A22" s="21"/>
      <c r="E22" s="15"/>
      <c r="G22" s="21"/>
      <c r="H22" s="71"/>
    </row>
    <row r="23" spans="1:8" x14ac:dyDescent="0.25">
      <c r="A23" s="21"/>
      <c r="E23" s="15"/>
      <c r="G23" s="21"/>
      <c r="H23" s="71"/>
    </row>
    <row r="24" spans="1:8" x14ac:dyDescent="0.25">
      <c r="G24" s="21"/>
      <c r="H24" s="71"/>
    </row>
    <row r="25" spans="1:8" x14ac:dyDescent="0.25">
      <c r="G25" s="21"/>
      <c r="H25" s="71"/>
    </row>
    <row r="26" spans="1:8" x14ac:dyDescent="0.25">
      <c r="G26" s="21"/>
      <c r="H26" s="71"/>
    </row>
    <row r="32" spans="1:8" x14ac:dyDescent="0.25">
      <c r="G32" s="21"/>
    </row>
    <row r="33" spans="7:8" x14ac:dyDescent="0.25">
      <c r="G33" s="21" t="s">
        <v>6</v>
      </c>
      <c r="H33" s="36">
        <v>4.8277777777777784</v>
      </c>
    </row>
    <row r="34" spans="7:8" x14ac:dyDescent="0.25">
      <c r="G34" s="21" t="s">
        <v>7</v>
      </c>
      <c r="H34" s="36">
        <v>4.4438888888888881</v>
      </c>
    </row>
    <row r="35" spans="7:8" x14ac:dyDescent="0.25">
      <c r="G35" s="21" t="s">
        <v>8</v>
      </c>
      <c r="H35" s="36">
        <v>4.1444444444444448</v>
      </c>
    </row>
    <row r="36" spans="7:8" x14ac:dyDescent="0.25">
      <c r="G36" s="21" t="s">
        <v>9</v>
      </c>
      <c r="H36" s="36">
        <v>3.8666666666666667</v>
      </c>
    </row>
    <row r="37" spans="7:8" x14ac:dyDescent="0.25">
      <c r="G37" s="21" t="s">
        <v>10</v>
      </c>
      <c r="H37" s="36">
        <v>3.637777777777778</v>
      </c>
    </row>
    <row r="38" spans="7:8" x14ac:dyDescent="0.25">
      <c r="G38" s="21" t="s">
        <v>11</v>
      </c>
      <c r="H38" s="36">
        <v>3.5388888888888883</v>
      </c>
    </row>
    <row r="39" spans="7:8" x14ac:dyDescent="0.25">
      <c r="G39" s="21" t="s">
        <v>12</v>
      </c>
      <c r="H39" s="36">
        <v>3.3511111111111109</v>
      </c>
    </row>
    <row r="40" spans="7:8" x14ac:dyDescent="0.25">
      <c r="G40" s="21" t="s">
        <v>13</v>
      </c>
      <c r="H40" s="36">
        <v>2.9983333333333331</v>
      </c>
    </row>
    <row r="41" spans="7:8" x14ac:dyDescent="0.25">
      <c r="G41" s="21" t="s">
        <v>14</v>
      </c>
      <c r="H41" s="36">
        <v>2.5977777777777784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0" workbookViewId="0">
      <selection activeCell="Q21" sqref="Q21"/>
    </sheetView>
  </sheetViews>
  <sheetFormatPr defaultRowHeight="15" x14ac:dyDescent="0.25"/>
  <cols>
    <col min="17" max="18" width="9.5703125" bestFit="1" customWidth="1"/>
    <col min="19" max="19" width="13.5703125" customWidth="1"/>
    <col min="20" max="20" width="11.5703125" customWidth="1"/>
    <col min="21" max="23" width="9.5703125" bestFit="1" customWidth="1"/>
  </cols>
  <sheetData>
    <row r="1" spans="1:24" x14ac:dyDescent="0.25">
      <c r="A1" s="38"/>
      <c r="C1" s="6">
        <v>2013</v>
      </c>
      <c r="D1" s="6"/>
      <c r="E1" s="6"/>
      <c r="F1" s="6">
        <v>2014</v>
      </c>
      <c r="G1" s="6"/>
      <c r="H1" s="6"/>
      <c r="J1" s="6">
        <v>2015</v>
      </c>
      <c r="O1" s="6"/>
      <c r="R1" s="38"/>
      <c r="S1" s="38"/>
      <c r="T1" s="39"/>
      <c r="U1" s="38"/>
      <c r="V1" s="38"/>
      <c r="W1" s="38"/>
    </row>
    <row r="2" spans="1:24" x14ac:dyDescent="0.25">
      <c r="C2" t="s">
        <v>20</v>
      </c>
      <c r="N2" s="6"/>
      <c r="O2" s="6" t="s">
        <v>21</v>
      </c>
      <c r="P2" s="6"/>
      <c r="Q2" s="6"/>
      <c r="R2" s="39"/>
      <c r="S2" s="118"/>
      <c r="T2" s="118"/>
      <c r="U2" s="118"/>
      <c r="V2" s="118"/>
      <c r="W2" s="40"/>
      <c r="X2" s="37"/>
    </row>
    <row r="3" spans="1:24" ht="15.75" x14ac:dyDescent="0.25">
      <c r="A3" s="13" t="s">
        <v>0</v>
      </c>
      <c r="B3" s="13" t="s">
        <v>2</v>
      </c>
      <c r="C3" s="13" t="s">
        <v>3</v>
      </c>
      <c r="D3" s="13" t="s">
        <v>4</v>
      </c>
      <c r="E3" s="4" t="s">
        <v>5</v>
      </c>
      <c r="F3" s="17" t="s">
        <v>2</v>
      </c>
      <c r="G3" s="17" t="s">
        <v>3</v>
      </c>
      <c r="H3" s="17" t="s">
        <v>4</v>
      </c>
      <c r="I3" s="4" t="s">
        <v>5</v>
      </c>
      <c r="J3" s="21" t="s">
        <v>2</v>
      </c>
      <c r="K3" s="21" t="s">
        <v>3</v>
      </c>
      <c r="L3" s="21" t="s">
        <v>4</v>
      </c>
      <c r="M3" s="4" t="s">
        <v>5</v>
      </c>
      <c r="N3" s="4" t="s">
        <v>2</v>
      </c>
      <c r="O3" s="4" t="s">
        <v>3</v>
      </c>
      <c r="P3" s="4" t="s">
        <v>4</v>
      </c>
      <c r="Q3" s="4" t="s">
        <v>5</v>
      </c>
      <c r="R3" s="40"/>
      <c r="S3" s="40"/>
      <c r="T3" s="40"/>
      <c r="U3" s="75"/>
      <c r="W3" s="40"/>
      <c r="X3" s="40"/>
    </row>
    <row r="4" spans="1:24" ht="15.75" x14ac:dyDescent="0.25">
      <c r="A4" s="13" t="s">
        <v>6</v>
      </c>
      <c r="B4" s="7">
        <v>15.4</v>
      </c>
      <c r="C4" s="7">
        <v>18</v>
      </c>
      <c r="D4" s="7">
        <v>15.6</v>
      </c>
      <c r="E4" s="15">
        <f>AVERAGE(B4:D4)</f>
        <v>16.333333333333332</v>
      </c>
      <c r="F4" s="5">
        <v>20.399999999999999</v>
      </c>
      <c r="G4" s="5">
        <v>22.68</v>
      </c>
      <c r="H4" s="5">
        <v>20.2</v>
      </c>
      <c r="I4" s="15">
        <f>AVERAGE(F4:H4)</f>
        <v>21.093333333333334</v>
      </c>
      <c r="J4" s="20">
        <v>16</v>
      </c>
      <c r="K4" s="20">
        <v>20</v>
      </c>
      <c r="L4" s="20">
        <v>19.2</v>
      </c>
      <c r="M4" s="15">
        <f>AVERAGE(J4:L4)</f>
        <v>18.400000000000002</v>
      </c>
      <c r="N4" s="15">
        <f>(B4+F4+J4)/3</f>
        <v>17.266666666666666</v>
      </c>
      <c r="O4" s="15">
        <f t="shared" ref="O4:P4" si="0">(C4+G4+K4)/3</f>
        <v>20.226666666666667</v>
      </c>
      <c r="P4" s="15">
        <f t="shared" si="0"/>
        <v>18.333333333333332</v>
      </c>
      <c r="Q4" s="15">
        <f>AVERAGE(N4:P4)</f>
        <v>18.608888888888888</v>
      </c>
      <c r="R4" s="41"/>
      <c r="S4" s="41"/>
      <c r="T4" s="41"/>
      <c r="U4" s="38"/>
      <c r="W4" s="41"/>
      <c r="X4" s="41"/>
    </row>
    <row r="5" spans="1:24" ht="15.75" x14ac:dyDescent="0.25">
      <c r="A5" s="13" t="s">
        <v>7</v>
      </c>
      <c r="B5" s="7">
        <v>16</v>
      </c>
      <c r="C5" s="7">
        <v>18.399999999999999</v>
      </c>
      <c r="D5" s="7">
        <v>17.2</v>
      </c>
      <c r="E5" s="15">
        <f t="shared" ref="E5:E12" si="1">AVERAGE(B5:D5)</f>
        <v>17.2</v>
      </c>
      <c r="F5" s="5">
        <v>27</v>
      </c>
      <c r="G5" s="5">
        <v>25.8</v>
      </c>
      <c r="H5" s="5">
        <v>20.440000000000001</v>
      </c>
      <c r="I5" s="15">
        <f t="shared" ref="I5:I12" si="2">AVERAGE(F5:H5)</f>
        <v>24.41333333333333</v>
      </c>
      <c r="J5" s="20">
        <v>20.8</v>
      </c>
      <c r="K5" s="20">
        <v>22.8</v>
      </c>
      <c r="L5" s="20">
        <v>24</v>
      </c>
      <c r="M5" s="15">
        <f t="shared" ref="M5:M12" si="3">AVERAGE(J5:L5)</f>
        <v>22.533333333333331</v>
      </c>
      <c r="N5" s="15">
        <f t="shared" ref="N5:N12" si="4">(B5+F5+J5)/3</f>
        <v>21.266666666666666</v>
      </c>
      <c r="O5" s="15">
        <f t="shared" ref="O5:O12" si="5">(C5+G5+K5)/3</f>
        <v>22.333333333333332</v>
      </c>
      <c r="P5" s="15">
        <f t="shared" ref="P5:P12" si="6">(D5+H5+L5)/3</f>
        <v>20.546666666666667</v>
      </c>
      <c r="Q5" s="15">
        <f t="shared" ref="Q5:Q12" si="7">AVERAGE(N5:P5)</f>
        <v>21.382222222222222</v>
      </c>
      <c r="R5" s="41"/>
      <c r="S5" s="41"/>
      <c r="T5" s="41"/>
      <c r="U5" s="62"/>
      <c r="V5" s="62"/>
      <c r="W5" s="41"/>
      <c r="X5" s="41"/>
    </row>
    <row r="6" spans="1:24" ht="15.75" x14ac:dyDescent="0.25">
      <c r="A6" s="13" t="s">
        <v>8</v>
      </c>
      <c r="B6" s="7">
        <v>18</v>
      </c>
      <c r="C6" s="7">
        <v>24.8</v>
      </c>
      <c r="D6" s="7">
        <v>14</v>
      </c>
      <c r="E6" s="15">
        <f t="shared" si="1"/>
        <v>18.933333333333334</v>
      </c>
      <c r="F6" s="5">
        <v>22.200000000000003</v>
      </c>
      <c r="G6" s="5">
        <v>27.759999999999998</v>
      </c>
      <c r="H6" s="5">
        <v>24.4</v>
      </c>
      <c r="I6" s="15">
        <f t="shared" si="2"/>
        <v>24.786666666666665</v>
      </c>
      <c r="J6" s="20">
        <v>22.8</v>
      </c>
      <c r="K6" s="20">
        <v>23.2</v>
      </c>
      <c r="L6" s="20">
        <v>23.6</v>
      </c>
      <c r="M6" s="15">
        <f t="shared" si="3"/>
        <v>23.2</v>
      </c>
      <c r="N6" s="15">
        <f t="shared" si="4"/>
        <v>21</v>
      </c>
      <c r="O6" s="15">
        <f t="shared" si="5"/>
        <v>25.253333333333334</v>
      </c>
      <c r="P6" s="15">
        <f t="shared" si="6"/>
        <v>20.666666666666668</v>
      </c>
      <c r="Q6" s="15">
        <f t="shared" si="7"/>
        <v>22.306666666666668</v>
      </c>
      <c r="R6" s="41"/>
      <c r="S6" s="41"/>
      <c r="T6" s="41"/>
      <c r="U6" s="62"/>
      <c r="V6" s="62"/>
      <c r="W6" s="41"/>
      <c r="X6" s="41"/>
    </row>
    <row r="7" spans="1:24" ht="15.75" x14ac:dyDescent="0.25">
      <c r="A7" s="13" t="s">
        <v>9</v>
      </c>
      <c r="B7" s="7">
        <v>17.2</v>
      </c>
      <c r="C7" s="7">
        <v>19.8</v>
      </c>
      <c r="D7" s="7">
        <v>19</v>
      </c>
      <c r="E7" s="15">
        <f t="shared" si="1"/>
        <v>18.666666666666668</v>
      </c>
      <c r="F7" s="5">
        <v>20.72</v>
      </c>
      <c r="G7" s="5">
        <v>29.16</v>
      </c>
      <c r="H7" s="5">
        <v>23.119999999999997</v>
      </c>
      <c r="I7" s="15">
        <f t="shared" si="2"/>
        <v>24.333333333333332</v>
      </c>
      <c r="J7" s="20">
        <v>22</v>
      </c>
      <c r="K7" s="20">
        <v>22.4</v>
      </c>
      <c r="L7" s="20">
        <v>25.6</v>
      </c>
      <c r="M7" s="15">
        <f t="shared" si="3"/>
        <v>23.333333333333332</v>
      </c>
      <c r="N7" s="15">
        <f t="shared" si="4"/>
        <v>19.973333333333333</v>
      </c>
      <c r="O7" s="15">
        <f t="shared" si="5"/>
        <v>23.786666666666665</v>
      </c>
      <c r="P7" s="15">
        <f t="shared" si="6"/>
        <v>22.573333333333334</v>
      </c>
      <c r="Q7" s="15">
        <f t="shared" si="7"/>
        <v>22.111111111111111</v>
      </c>
      <c r="R7" s="41"/>
      <c r="S7" s="41"/>
      <c r="T7" s="41"/>
      <c r="U7" s="62"/>
      <c r="V7" s="62"/>
      <c r="W7" s="41"/>
      <c r="X7" s="41"/>
    </row>
    <row r="8" spans="1:24" ht="15.75" x14ac:dyDescent="0.25">
      <c r="A8" s="13" t="s">
        <v>10</v>
      </c>
      <c r="B8" s="7">
        <v>18</v>
      </c>
      <c r="C8" s="7">
        <v>20.100000000000001</v>
      </c>
      <c r="D8" s="7">
        <v>19.2</v>
      </c>
      <c r="E8" s="15">
        <f t="shared" si="1"/>
        <v>19.099999999999998</v>
      </c>
      <c r="F8" s="5">
        <v>24.8</v>
      </c>
      <c r="G8" s="5">
        <v>26</v>
      </c>
      <c r="H8" s="5">
        <v>27</v>
      </c>
      <c r="I8" s="15">
        <f t="shared" si="2"/>
        <v>25.933333333333334</v>
      </c>
      <c r="J8" s="20">
        <v>23.2</v>
      </c>
      <c r="K8" s="20">
        <v>24</v>
      </c>
      <c r="L8" s="20">
        <v>24</v>
      </c>
      <c r="M8" s="15">
        <f t="shared" si="3"/>
        <v>23.733333333333334</v>
      </c>
      <c r="N8" s="15">
        <f t="shared" si="4"/>
        <v>22</v>
      </c>
      <c r="O8" s="15">
        <f t="shared" si="5"/>
        <v>23.366666666666664</v>
      </c>
      <c r="P8" s="15">
        <f t="shared" si="6"/>
        <v>23.400000000000002</v>
      </c>
      <c r="Q8" s="15">
        <f t="shared" si="7"/>
        <v>22.922222222222221</v>
      </c>
      <c r="R8" s="41"/>
      <c r="S8" s="41"/>
      <c r="T8" s="41"/>
      <c r="U8" s="62"/>
      <c r="V8" s="62"/>
      <c r="W8" s="41"/>
      <c r="X8" s="41"/>
    </row>
    <row r="9" spans="1:24" ht="15.75" x14ac:dyDescent="0.25">
      <c r="A9" s="13" t="s">
        <v>11</v>
      </c>
      <c r="B9" s="7">
        <v>24</v>
      </c>
      <c r="C9" s="7">
        <v>25.4</v>
      </c>
      <c r="D9" s="7">
        <v>20.399999999999999</v>
      </c>
      <c r="E9" s="15">
        <f t="shared" si="1"/>
        <v>23.266666666666666</v>
      </c>
      <c r="F9" s="5">
        <v>27.200000000000003</v>
      </c>
      <c r="G9" s="5">
        <v>25.4</v>
      </c>
      <c r="H9" s="5">
        <v>23.599999999999998</v>
      </c>
      <c r="I9" s="15">
        <f t="shared" si="2"/>
        <v>25.400000000000002</v>
      </c>
      <c r="J9" s="20">
        <v>23.2</v>
      </c>
      <c r="K9" s="20">
        <v>27.2</v>
      </c>
      <c r="L9" s="20">
        <v>24.2</v>
      </c>
      <c r="M9" s="15">
        <f t="shared" si="3"/>
        <v>24.866666666666664</v>
      </c>
      <c r="N9" s="15">
        <f t="shared" si="4"/>
        <v>24.8</v>
      </c>
      <c r="O9" s="15">
        <f t="shared" si="5"/>
        <v>26</v>
      </c>
      <c r="P9" s="15">
        <f t="shared" si="6"/>
        <v>22.733333333333334</v>
      </c>
      <c r="Q9" s="15">
        <f t="shared" si="7"/>
        <v>24.511111111111109</v>
      </c>
      <c r="R9" s="41"/>
      <c r="S9" s="41"/>
      <c r="T9" s="41"/>
      <c r="U9" s="62"/>
      <c r="V9" s="62"/>
      <c r="W9" s="41"/>
      <c r="X9" s="41"/>
    </row>
    <row r="10" spans="1:24" ht="15.75" x14ac:dyDescent="0.25">
      <c r="A10" s="13" t="s">
        <v>12</v>
      </c>
      <c r="B10" s="7">
        <v>20</v>
      </c>
      <c r="C10" s="7">
        <v>18</v>
      </c>
      <c r="D10" s="7">
        <v>26</v>
      </c>
      <c r="E10" s="15">
        <f t="shared" si="1"/>
        <v>21.333333333333332</v>
      </c>
      <c r="F10" s="5">
        <v>22</v>
      </c>
      <c r="G10" s="5">
        <v>23.2</v>
      </c>
      <c r="H10" s="5">
        <v>34.32</v>
      </c>
      <c r="I10" s="15">
        <f t="shared" si="2"/>
        <v>26.506666666666671</v>
      </c>
      <c r="J10" s="20">
        <v>24.4</v>
      </c>
      <c r="K10" s="20">
        <v>24.8</v>
      </c>
      <c r="L10" s="20">
        <v>25.6</v>
      </c>
      <c r="M10" s="15">
        <f t="shared" si="3"/>
        <v>24.933333333333337</v>
      </c>
      <c r="N10" s="15">
        <f t="shared" si="4"/>
        <v>22.133333333333336</v>
      </c>
      <c r="O10" s="15">
        <f t="shared" si="5"/>
        <v>22</v>
      </c>
      <c r="P10" s="15">
        <f t="shared" si="6"/>
        <v>28.64</v>
      </c>
      <c r="Q10" s="15">
        <f t="shared" si="7"/>
        <v>24.257777777777779</v>
      </c>
      <c r="R10" s="41"/>
      <c r="S10" s="41"/>
      <c r="T10" s="41"/>
      <c r="U10" s="62"/>
      <c r="V10" s="62"/>
      <c r="W10" s="41"/>
      <c r="X10" s="41"/>
    </row>
    <row r="11" spans="1:24" ht="15.75" x14ac:dyDescent="0.25">
      <c r="A11" s="13" t="s">
        <v>13</v>
      </c>
      <c r="B11" s="7">
        <v>20.399999999999999</v>
      </c>
      <c r="C11" s="7">
        <v>22.8</v>
      </c>
      <c r="D11" s="7">
        <v>22.2</v>
      </c>
      <c r="E11" s="15">
        <f t="shared" si="1"/>
        <v>21.8</v>
      </c>
      <c r="F11" s="5">
        <v>24</v>
      </c>
      <c r="G11" s="5">
        <v>26</v>
      </c>
      <c r="H11" s="5">
        <v>25.28</v>
      </c>
      <c r="I11" s="15">
        <f t="shared" si="2"/>
        <v>25.093333333333334</v>
      </c>
      <c r="J11" s="20">
        <v>26</v>
      </c>
      <c r="K11" s="20">
        <v>26</v>
      </c>
      <c r="L11" s="20">
        <v>26.8</v>
      </c>
      <c r="M11" s="15">
        <f t="shared" si="3"/>
        <v>26.266666666666666</v>
      </c>
      <c r="N11" s="15">
        <f t="shared" si="4"/>
        <v>23.466666666666669</v>
      </c>
      <c r="O11" s="15">
        <f t="shared" si="5"/>
        <v>24.933333333333334</v>
      </c>
      <c r="P11" s="15">
        <f t="shared" si="6"/>
        <v>24.76</v>
      </c>
      <c r="Q11" s="15">
        <f t="shared" si="7"/>
        <v>24.38666666666667</v>
      </c>
      <c r="R11" s="41"/>
      <c r="S11" s="41"/>
      <c r="T11" s="41"/>
      <c r="U11" s="62"/>
      <c r="V11" s="62"/>
      <c r="W11" s="41"/>
      <c r="X11" s="41"/>
    </row>
    <row r="12" spans="1:24" ht="15.75" x14ac:dyDescent="0.25">
      <c r="A12" s="13" t="s">
        <v>14</v>
      </c>
      <c r="B12" s="7">
        <v>24</v>
      </c>
      <c r="C12" s="7">
        <v>23.6</v>
      </c>
      <c r="D12" s="7">
        <v>24.8</v>
      </c>
      <c r="E12" s="15">
        <f t="shared" si="1"/>
        <v>24.133333333333336</v>
      </c>
      <c r="F12" s="5">
        <v>32.68</v>
      </c>
      <c r="G12" s="5">
        <v>27.400000000000002</v>
      </c>
      <c r="H12" s="5">
        <v>27.200000000000003</v>
      </c>
      <c r="I12" s="15">
        <f t="shared" si="2"/>
        <v>29.093333333333334</v>
      </c>
      <c r="J12" s="20">
        <v>26.8</v>
      </c>
      <c r="K12" s="20">
        <v>26.8</v>
      </c>
      <c r="L12" s="20">
        <v>27.2</v>
      </c>
      <c r="M12" s="15">
        <f t="shared" si="3"/>
        <v>26.933333333333334</v>
      </c>
      <c r="N12" s="15">
        <f t="shared" si="4"/>
        <v>27.826666666666668</v>
      </c>
      <c r="O12" s="15">
        <f t="shared" si="5"/>
        <v>25.933333333333334</v>
      </c>
      <c r="P12" s="15">
        <f t="shared" si="6"/>
        <v>26.400000000000002</v>
      </c>
      <c r="Q12" s="15">
        <f t="shared" si="7"/>
        <v>26.720000000000002</v>
      </c>
      <c r="R12" s="41"/>
      <c r="S12" s="41"/>
      <c r="T12" s="41"/>
      <c r="U12" s="62"/>
      <c r="V12" s="62"/>
      <c r="W12" s="41"/>
      <c r="X12" s="41"/>
    </row>
    <row r="13" spans="1:24" ht="15.75" x14ac:dyDescent="0.25">
      <c r="S13" s="11"/>
      <c r="T13" s="11"/>
      <c r="U13" s="38"/>
      <c r="V13" s="38"/>
      <c r="W13" s="38"/>
    </row>
    <row r="14" spans="1:24" ht="15.75" x14ac:dyDescent="0.25">
      <c r="S14" s="11"/>
      <c r="T14" s="11"/>
    </row>
    <row r="15" spans="1:24" ht="15.75" x14ac:dyDescent="0.25">
      <c r="B15" s="23"/>
      <c r="C15" s="6"/>
      <c r="D15" s="6"/>
      <c r="E15" s="6"/>
      <c r="F15" s="6"/>
      <c r="G15" s="6"/>
      <c r="H15" s="24"/>
      <c r="I15" s="6"/>
      <c r="J15" s="6"/>
      <c r="K15" s="25"/>
      <c r="O15" s="6"/>
      <c r="S15" s="11"/>
      <c r="T15" s="11"/>
    </row>
    <row r="16" spans="1:24" ht="15.75" x14ac:dyDescent="0.25">
      <c r="O16" s="6"/>
      <c r="R16" s="41"/>
      <c r="S16" s="11"/>
      <c r="T16" s="11"/>
    </row>
    <row r="17" spans="1:17" ht="15.75" x14ac:dyDescent="0.25">
      <c r="A17" s="13"/>
      <c r="B17" s="13"/>
      <c r="C17" s="13"/>
      <c r="D17" s="13"/>
      <c r="E17" s="18"/>
      <c r="F17" s="21"/>
      <c r="G17" s="21"/>
      <c r="H17" s="21"/>
      <c r="I17" s="4"/>
      <c r="J17" s="21"/>
      <c r="K17" s="21"/>
      <c r="L17" s="21"/>
      <c r="M17" s="4"/>
      <c r="N17" s="21"/>
      <c r="O17" s="21"/>
      <c r="P17" s="21"/>
      <c r="Q17" s="4"/>
    </row>
    <row r="18" spans="1:17" ht="15.75" x14ac:dyDescent="0.25">
      <c r="A18" s="13"/>
      <c r="B18" s="36"/>
      <c r="C18" s="36"/>
      <c r="D18" s="36"/>
      <c r="E18" s="15"/>
      <c r="F18" s="20"/>
      <c r="G18" s="20"/>
      <c r="H18" s="20"/>
      <c r="I18" s="15"/>
      <c r="J18" s="20"/>
      <c r="K18" s="20"/>
      <c r="L18" s="20"/>
      <c r="M18" s="15"/>
      <c r="N18" s="15"/>
      <c r="O18" s="15"/>
      <c r="P18" s="15"/>
      <c r="Q18" s="15"/>
    </row>
    <row r="19" spans="1:17" ht="15.75" x14ac:dyDescent="0.25">
      <c r="A19" s="13"/>
      <c r="B19" s="36"/>
      <c r="C19" s="36"/>
      <c r="D19" s="36"/>
      <c r="E19" s="15"/>
      <c r="F19" s="20"/>
      <c r="G19" s="20"/>
      <c r="H19" s="20"/>
      <c r="I19" s="15"/>
      <c r="J19" s="20"/>
      <c r="K19" s="20"/>
      <c r="L19" s="20"/>
      <c r="M19" s="15"/>
      <c r="N19" s="15"/>
      <c r="O19" s="15"/>
      <c r="P19" s="15"/>
      <c r="Q19" s="15"/>
    </row>
    <row r="20" spans="1:17" ht="15.75" x14ac:dyDescent="0.25">
      <c r="A20" s="13"/>
      <c r="B20" s="36"/>
      <c r="C20" s="36"/>
      <c r="D20" s="36"/>
      <c r="E20" s="15"/>
      <c r="F20" s="20"/>
      <c r="G20" s="20"/>
      <c r="H20" s="20"/>
      <c r="I20" s="15"/>
      <c r="J20" s="20"/>
      <c r="K20" s="20"/>
      <c r="L20" s="20"/>
      <c r="M20" s="15"/>
      <c r="N20" s="15"/>
      <c r="O20" s="15"/>
      <c r="P20" s="15"/>
      <c r="Q20" s="15"/>
    </row>
    <row r="21" spans="1:17" ht="15.75" x14ac:dyDescent="0.25">
      <c r="A21" s="13"/>
      <c r="B21" s="36"/>
      <c r="C21" s="36"/>
      <c r="D21" s="36"/>
      <c r="E21" s="15"/>
      <c r="F21" s="20"/>
      <c r="G21" s="20"/>
      <c r="H21" s="20"/>
      <c r="I21" s="15"/>
      <c r="J21" s="20"/>
      <c r="K21" s="20"/>
      <c r="L21" s="20"/>
      <c r="M21" s="15"/>
      <c r="N21" s="15"/>
      <c r="O21" s="15"/>
      <c r="P21" s="15"/>
      <c r="Q21" s="15"/>
    </row>
    <row r="22" spans="1:17" ht="15.75" x14ac:dyDescent="0.25">
      <c r="A22" s="13"/>
      <c r="B22" s="36"/>
      <c r="C22" s="36"/>
      <c r="D22" s="36"/>
      <c r="E22" s="15"/>
      <c r="F22" s="20"/>
      <c r="G22" s="20"/>
      <c r="H22" s="20"/>
      <c r="I22" s="15"/>
      <c r="J22" s="20"/>
      <c r="K22" s="20"/>
      <c r="L22" s="20"/>
      <c r="M22" s="15"/>
      <c r="N22" s="15"/>
      <c r="O22" s="15"/>
      <c r="P22" s="15"/>
      <c r="Q22" s="15"/>
    </row>
    <row r="23" spans="1:17" ht="15.75" x14ac:dyDescent="0.25">
      <c r="A23" s="13"/>
      <c r="B23" s="36"/>
      <c r="C23" s="36"/>
      <c r="D23" s="36"/>
      <c r="E23" s="15"/>
      <c r="F23" s="20"/>
      <c r="G23" s="20"/>
      <c r="H23" s="20"/>
      <c r="I23" s="15"/>
      <c r="J23" s="20"/>
      <c r="K23" s="20"/>
      <c r="L23" s="20"/>
      <c r="M23" s="15"/>
      <c r="N23" s="15"/>
      <c r="O23" s="15"/>
      <c r="P23" s="15"/>
      <c r="Q23" s="15"/>
    </row>
    <row r="24" spans="1:17" ht="15.75" x14ac:dyDescent="0.25">
      <c r="A24" s="13"/>
      <c r="B24" s="36"/>
      <c r="C24" s="36"/>
      <c r="D24" s="36"/>
      <c r="E24" s="15"/>
      <c r="F24" s="20"/>
      <c r="G24" s="20"/>
      <c r="H24" s="20"/>
      <c r="I24" s="15"/>
      <c r="J24" s="20"/>
      <c r="K24" s="20"/>
      <c r="L24" s="20"/>
      <c r="M24" s="15"/>
      <c r="N24" s="15"/>
      <c r="O24" s="15"/>
      <c r="P24" s="15"/>
      <c r="Q24" s="15"/>
    </row>
    <row r="25" spans="1:17" ht="15.75" x14ac:dyDescent="0.25">
      <c r="A25" s="13"/>
      <c r="B25" s="36"/>
      <c r="C25" s="36"/>
      <c r="D25" s="36"/>
      <c r="E25" s="15"/>
      <c r="F25" s="20"/>
      <c r="G25" s="20"/>
      <c r="H25" s="20"/>
      <c r="I25" s="15"/>
      <c r="J25" s="20"/>
      <c r="K25" s="20"/>
      <c r="L25" s="20"/>
      <c r="M25" s="15"/>
      <c r="N25" s="15"/>
      <c r="O25" s="15"/>
      <c r="P25" s="15"/>
      <c r="Q25" s="15"/>
    </row>
    <row r="26" spans="1:17" ht="15.75" x14ac:dyDescent="0.25">
      <c r="A26" s="13"/>
      <c r="B26" s="36"/>
      <c r="C26" s="36"/>
      <c r="D26" s="36"/>
      <c r="E26" s="15"/>
      <c r="F26" s="20"/>
      <c r="G26" s="20"/>
      <c r="H26" s="20"/>
      <c r="I26" s="15"/>
      <c r="J26" s="20"/>
      <c r="K26" s="20"/>
      <c r="L26" s="20"/>
      <c r="M26" s="15"/>
      <c r="N26" s="15"/>
      <c r="O26" s="15"/>
      <c r="P26" s="15"/>
      <c r="Q26" s="15"/>
    </row>
  </sheetData>
  <mergeCells count="2">
    <mergeCell ref="S2:T2"/>
    <mergeCell ref="U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topLeftCell="U25" workbookViewId="0">
      <selection activeCell="AD31" sqref="AD31"/>
    </sheetView>
  </sheetViews>
  <sheetFormatPr defaultRowHeight="15" x14ac:dyDescent="0.25"/>
  <cols>
    <col min="4" max="4" width="9.5703125" bestFit="1" customWidth="1"/>
  </cols>
  <sheetData>
    <row r="1" spans="1:44" x14ac:dyDescent="0.25">
      <c r="C1" s="4"/>
      <c r="G1" s="4"/>
      <c r="K1" s="4"/>
      <c r="O1" s="4"/>
      <c r="S1" s="4"/>
      <c r="V1" s="6" t="s">
        <v>58</v>
      </c>
      <c r="W1" s="6"/>
      <c r="X1" s="6"/>
      <c r="Y1" s="6"/>
      <c r="Z1" s="6"/>
      <c r="AA1" s="6"/>
      <c r="AB1" s="6"/>
    </row>
    <row r="2" spans="1:44" ht="15.75" x14ac:dyDescent="0.25">
      <c r="C2" s="4"/>
      <c r="G2" s="4"/>
      <c r="K2" s="4"/>
      <c r="O2" s="4"/>
      <c r="S2" s="4"/>
      <c r="U2" s="26" t="s">
        <v>51</v>
      </c>
      <c r="V2" s="46" t="s">
        <v>23</v>
      </c>
      <c r="W2" s="37">
        <v>2013</v>
      </c>
      <c r="X2" s="37" t="s">
        <v>16</v>
      </c>
      <c r="Y2" s="37">
        <v>2014</v>
      </c>
      <c r="Z2" s="37" t="s">
        <v>17</v>
      </c>
      <c r="AA2" s="37">
        <v>2015</v>
      </c>
      <c r="AB2" s="6" t="s">
        <v>41</v>
      </c>
      <c r="AL2" s="54"/>
      <c r="AM2" s="54"/>
      <c r="AN2" s="37"/>
      <c r="AO2" s="54"/>
      <c r="AP2" s="54"/>
      <c r="AQ2" s="54"/>
      <c r="AR2" s="54"/>
    </row>
    <row r="3" spans="1:44" ht="15.75" x14ac:dyDescent="0.25">
      <c r="A3" s="26"/>
      <c r="B3" s="26"/>
      <c r="C3" s="26"/>
      <c r="D3" s="26"/>
      <c r="E3" s="27"/>
      <c r="F3" s="26"/>
      <c r="G3" s="26"/>
      <c r="H3" s="26"/>
      <c r="I3" s="27"/>
      <c r="J3" s="26"/>
      <c r="K3" s="26"/>
      <c r="L3" s="26"/>
      <c r="M3" s="27"/>
      <c r="N3" s="26"/>
      <c r="O3" s="26"/>
      <c r="P3" s="26"/>
      <c r="Q3" s="27"/>
      <c r="R3" s="26"/>
      <c r="S3" s="26"/>
      <c r="T3" s="26"/>
      <c r="U3" s="36" t="s">
        <v>6</v>
      </c>
      <c r="V3" s="12">
        <v>8.17</v>
      </c>
      <c r="W3" s="12">
        <v>8.17</v>
      </c>
      <c r="X3" s="12">
        <v>8.2433333333333323</v>
      </c>
      <c r="Y3" s="12">
        <v>8.2433333333333341</v>
      </c>
      <c r="Z3" s="12">
        <v>8</v>
      </c>
      <c r="AA3" s="12">
        <v>8</v>
      </c>
      <c r="AB3" s="12">
        <v>8.137777777777778</v>
      </c>
      <c r="AC3" s="27"/>
      <c r="AL3" s="46"/>
      <c r="AM3" s="37"/>
      <c r="AN3" s="37"/>
      <c r="AO3" s="37"/>
      <c r="AP3" s="37"/>
      <c r="AQ3" s="37"/>
      <c r="AR3" s="6"/>
    </row>
    <row r="4" spans="1:44" ht="18.75" x14ac:dyDescent="0.3">
      <c r="A4" s="26"/>
      <c r="B4" s="28"/>
      <c r="C4" s="28"/>
      <c r="D4" s="28"/>
      <c r="E4" s="29"/>
      <c r="F4" s="20"/>
      <c r="G4" s="20"/>
      <c r="H4" s="20"/>
      <c r="I4" s="15"/>
      <c r="J4" s="20"/>
      <c r="K4" s="20"/>
      <c r="L4" s="20"/>
      <c r="M4" s="15"/>
      <c r="N4" s="20"/>
      <c r="O4" s="20"/>
      <c r="P4" s="20"/>
      <c r="Q4" s="15"/>
      <c r="R4" s="36"/>
      <c r="S4" s="36"/>
      <c r="T4" s="36"/>
      <c r="U4" s="36" t="s">
        <v>7</v>
      </c>
      <c r="V4" s="12">
        <v>8.1566666666666663</v>
      </c>
      <c r="W4" s="12">
        <v>8.1266666666666669</v>
      </c>
      <c r="X4" s="12">
        <v>8.2200000000000006</v>
      </c>
      <c r="Y4" s="12">
        <v>8.2466666666666661</v>
      </c>
      <c r="Z4" s="12">
        <v>8</v>
      </c>
      <c r="AA4" s="12">
        <v>8</v>
      </c>
      <c r="AB4" s="12">
        <v>8.125</v>
      </c>
      <c r="AC4" s="15"/>
      <c r="AL4" s="54"/>
      <c r="AM4" s="54"/>
      <c r="AN4" s="54"/>
      <c r="AO4" s="54"/>
      <c r="AP4" s="54"/>
      <c r="AQ4" s="54"/>
      <c r="AR4" s="54"/>
    </row>
    <row r="5" spans="1:44" ht="18.75" x14ac:dyDescent="0.3">
      <c r="A5" s="26"/>
      <c r="B5" s="30"/>
      <c r="C5" s="28"/>
      <c r="D5" s="28"/>
      <c r="E5" s="29"/>
      <c r="F5" s="20"/>
      <c r="G5" s="20"/>
      <c r="H5" s="20"/>
      <c r="I5" s="15"/>
      <c r="J5" s="20"/>
      <c r="K5" s="20"/>
      <c r="L5" s="20"/>
      <c r="M5" s="15"/>
      <c r="N5" s="20"/>
      <c r="O5" s="20"/>
      <c r="P5" s="20"/>
      <c r="Q5" s="15"/>
      <c r="R5" s="36"/>
      <c r="S5" s="36"/>
      <c r="T5" s="36"/>
      <c r="U5" s="36" t="s">
        <v>8</v>
      </c>
      <c r="V5" s="12">
        <v>8.0333333333333332</v>
      </c>
      <c r="W5" s="12">
        <v>8.0333333333333332</v>
      </c>
      <c r="X5" s="12">
        <v>8.1933333333333334</v>
      </c>
      <c r="Y5" s="12">
        <v>8.2833333333333332</v>
      </c>
      <c r="Z5" s="12">
        <v>8</v>
      </c>
      <c r="AA5" s="12">
        <v>7.9333333333333336</v>
      </c>
      <c r="AB5" s="12">
        <v>8.1044444444444448</v>
      </c>
      <c r="AC5" s="15"/>
      <c r="AL5" s="71"/>
      <c r="AM5" s="71"/>
      <c r="AN5" s="71"/>
      <c r="AO5" s="71"/>
      <c r="AP5" s="71"/>
      <c r="AQ5" s="71"/>
      <c r="AR5" s="71"/>
    </row>
    <row r="6" spans="1:44" ht="18.75" x14ac:dyDescent="0.3">
      <c r="A6" s="26"/>
      <c r="B6" s="2"/>
      <c r="C6" s="2"/>
      <c r="D6" s="2"/>
      <c r="E6" s="29"/>
      <c r="F6" s="20"/>
      <c r="G6" s="20"/>
      <c r="H6" s="20"/>
      <c r="I6" s="15"/>
      <c r="J6" s="20"/>
      <c r="K6" s="20"/>
      <c r="L6" s="20"/>
      <c r="M6" s="15"/>
      <c r="N6" s="20"/>
      <c r="O6" s="20"/>
      <c r="P6" s="20"/>
      <c r="Q6" s="15"/>
      <c r="R6" s="36"/>
      <c r="S6" s="36"/>
      <c r="T6" s="36"/>
      <c r="U6" s="36" t="s">
        <v>9</v>
      </c>
      <c r="V6" s="12">
        <v>8.1366666666666667</v>
      </c>
      <c r="W6" s="12">
        <v>8.0333333333333332</v>
      </c>
      <c r="X6" s="12">
        <v>8.2466666666666679</v>
      </c>
      <c r="Y6" s="12">
        <v>8.2633333333333336</v>
      </c>
      <c r="Z6" s="12">
        <v>8.1666666666666661</v>
      </c>
      <c r="AA6" s="12">
        <v>8</v>
      </c>
      <c r="AB6" s="12">
        <v>8.1550000000000011</v>
      </c>
      <c r="AC6" s="15"/>
      <c r="AL6" s="71"/>
      <c r="AM6" s="71"/>
      <c r="AN6" s="71"/>
      <c r="AO6" s="71"/>
      <c r="AP6" s="71"/>
      <c r="AQ6" s="71"/>
      <c r="AR6" s="71"/>
    </row>
    <row r="7" spans="1:44" ht="18.75" x14ac:dyDescent="0.3">
      <c r="A7" s="26"/>
      <c r="B7" s="28"/>
      <c r="C7" s="30"/>
      <c r="D7" s="30"/>
      <c r="E7" s="29"/>
      <c r="F7" s="20"/>
      <c r="G7" s="20"/>
      <c r="H7" s="20"/>
      <c r="I7" s="15"/>
      <c r="J7" s="20"/>
      <c r="K7" s="20"/>
      <c r="L7" s="20"/>
      <c r="M7" s="15"/>
      <c r="N7" s="20"/>
      <c r="O7" s="20"/>
      <c r="P7" s="20"/>
      <c r="Q7" s="15"/>
      <c r="R7" s="36"/>
      <c r="S7" s="36"/>
      <c r="T7" s="36"/>
      <c r="U7" s="36" t="s">
        <v>10</v>
      </c>
      <c r="V7" s="12">
        <v>8.0333333333333332</v>
      </c>
      <c r="W7" s="12">
        <v>8.0433333333333348</v>
      </c>
      <c r="X7" s="12">
        <v>8.2000000000000011</v>
      </c>
      <c r="Y7" s="12">
        <v>8.1833333333333336</v>
      </c>
      <c r="Z7" s="12">
        <v>8.0666666666666682</v>
      </c>
      <c r="AA7" s="12">
        <v>7.9333333333333336</v>
      </c>
      <c r="AB7" s="12">
        <v>8.1033333333333335</v>
      </c>
      <c r="AC7" s="15"/>
      <c r="AL7" s="71"/>
      <c r="AM7" s="71"/>
      <c r="AN7" s="71"/>
      <c r="AO7" s="71"/>
      <c r="AP7" s="71"/>
      <c r="AQ7" s="71"/>
      <c r="AR7" s="71"/>
    </row>
    <row r="8" spans="1:44" ht="18.75" x14ac:dyDescent="0.3">
      <c r="A8" s="26"/>
      <c r="B8" s="30"/>
      <c r="C8" s="30"/>
      <c r="D8" s="30"/>
      <c r="E8" s="29"/>
      <c r="F8" s="20"/>
      <c r="G8" s="20"/>
      <c r="H8" s="20"/>
      <c r="I8" s="15"/>
      <c r="J8" s="20"/>
      <c r="K8" s="20"/>
      <c r="L8" s="20"/>
      <c r="M8" s="15"/>
      <c r="N8" s="20"/>
      <c r="O8" s="20"/>
      <c r="P8" s="20"/>
      <c r="Q8" s="15"/>
      <c r="R8" s="36"/>
      <c r="S8" s="36"/>
      <c r="T8" s="36"/>
      <c r="U8" s="36" t="s">
        <v>11</v>
      </c>
      <c r="V8" s="12">
        <v>8</v>
      </c>
      <c r="W8" s="12">
        <v>8.0333333333333332</v>
      </c>
      <c r="X8" s="12">
        <v>8.4433333333333334</v>
      </c>
      <c r="Y8" s="12">
        <v>8.2499999999999982</v>
      </c>
      <c r="Z8" s="12">
        <v>7.9666666666666659</v>
      </c>
      <c r="AA8" s="12">
        <v>7.9000000000000012</v>
      </c>
      <c r="AB8" s="12">
        <v>8.14</v>
      </c>
      <c r="AC8" s="15"/>
      <c r="AL8" s="71"/>
      <c r="AM8" s="71"/>
      <c r="AN8" s="71"/>
      <c r="AO8" s="71"/>
      <c r="AP8" s="71"/>
      <c r="AQ8" s="71"/>
      <c r="AR8" s="71"/>
    </row>
    <row r="9" spans="1:44" ht="18.75" x14ac:dyDescent="0.3">
      <c r="A9" s="26"/>
      <c r="B9" s="30"/>
      <c r="C9" s="30"/>
      <c r="D9" s="30"/>
      <c r="E9" s="29"/>
      <c r="F9" s="20"/>
      <c r="G9" s="20"/>
      <c r="H9" s="20"/>
      <c r="I9" s="15"/>
      <c r="J9" s="20"/>
      <c r="K9" s="20"/>
      <c r="L9" s="20"/>
      <c r="M9" s="15"/>
      <c r="N9" s="20"/>
      <c r="O9" s="20"/>
      <c r="P9" s="20"/>
      <c r="Q9" s="15"/>
      <c r="R9" s="36"/>
      <c r="S9" s="36"/>
      <c r="T9" s="36"/>
      <c r="U9" s="36" t="s">
        <v>12</v>
      </c>
      <c r="V9" s="12">
        <v>8.0499999999999989</v>
      </c>
      <c r="W9" s="12">
        <v>8.0333333333333332</v>
      </c>
      <c r="X9" s="12">
        <v>8.23</v>
      </c>
      <c r="Y9" s="12">
        <v>8.2266666666666666</v>
      </c>
      <c r="Z9" s="12">
        <v>8.1</v>
      </c>
      <c r="AA9" s="12">
        <v>8</v>
      </c>
      <c r="AB9" s="12">
        <v>8.1416666666666675</v>
      </c>
      <c r="AC9" s="15"/>
      <c r="AL9" s="71"/>
      <c r="AM9" s="71"/>
      <c r="AN9" s="71"/>
      <c r="AO9" s="71"/>
      <c r="AP9" s="71"/>
      <c r="AQ9" s="71"/>
      <c r="AR9" s="71"/>
    </row>
    <row r="10" spans="1:44" ht="18.75" x14ac:dyDescent="0.3">
      <c r="A10" s="26"/>
      <c r="B10" s="30"/>
      <c r="C10" s="30"/>
      <c r="D10" s="28"/>
      <c r="E10" s="29"/>
      <c r="F10" s="20"/>
      <c r="G10" s="20"/>
      <c r="H10" s="20"/>
      <c r="I10" s="15"/>
      <c r="J10" s="20"/>
      <c r="K10" s="20"/>
      <c r="L10" s="20"/>
      <c r="M10" s="15"/>
      <c r="N10" s="20"/>
      <c r="O10" s="20"/>
      <c r="P10" s="20"/>
      <c r="Q10" s="15"/>
      <c r="R10" s="36"/>
      <c r="S10" s="36"/>
      <c r="T10" s="36"/>
      <c r="U10" s="36" t="s">
        <v>13</v>
      </c>
      <c r="V10" s="12">
        <v>8.06</v>
      </c>
      <c r="W10" s="12">
        <v>8.0333333333333332</v>
      </c>
      <c r="X10" s="12">
        <v>8.1333333333333329</v>
      </c>
      <c r="Y10" s="12">
        <v>8.3433333333333337</v>
      </c>
      <c r="Z10" s="12">
        <v>7.9666666666666659</v>
      </c>
      <c r="AA10" s="12">
        <v>7.8666666666666671</v>
      </c>
      <c r="AB10" s="12">
        <v>8.1049999999999986</v>
      </c>
      <c r="AC10" s="15"/>
      <c r="AL10" s="71"/>
      <c r="AM10" s="71"/>
      <c r="AN10" s="71"/>
      <c r="AO10" s="71"/>
      <c r="AP10" s="71"/>
      <c r="AQ10" s="71"/>
      <c r="AR10" s="71"/>
    </row>
    <row r="11" spans="1:44" ht="18.75" x14ac:dyDescent="0.3">
      <c r="A11" s="26"/>
      <c r="B11" s="30"/>
      <c r="C11" s="28"/>
      <c r="D11" s="28"/>
      <c r="E11" s="29"/>
      <c r="F11" s="20"/>
      <c r="G11" s="20"/>
      <c r="H11" s="20"/>
      <c r="I11" s="15"/>
      <c r="J11" s="20"/>
      <c r="K11" s="20"/>
      <c r="L11" s="20"/>
      <c r="M11" s="15"/>
      <c r="N11" s="20"/>
      <c r="O11" s="20"/>
      <c r="P11" s="20"/>
      <c r="Q11" s="15"/>
      <c r="R11" s="36"/>
      <c r="S11" s="36"/>
      <c r="T11" s="36"/>
      <c r="U11" s="36" t="s">
        <v>14</v>
      </c>
      <c r="V11" s="12">
        <v>8.0433333333333348</v>
      </c>
      <c r="W11" s="12">
        <v>7.9000000000000012</v>
      </c>
      <c r="X11" s="12">
        <v>8.1466666666666665</v>
      </c>
      <c r="Y11" s="12">
        <v>8.0466666666666669</v>
      </c>
      <c r="Z11" s="12">
        <v>7.8666666666666671</v>
      </c>
      <c r="AA11" s="12">
        <v>7.8666666666666671</v>
      </c>
      <c r="AB11" s="12">
        <v>7.9783333333333317</v>
      </c>
      <c r="AC11" s="15"/>
      <c r="AL11" s="71"/>
      <c r="AM11" s="71"/>
      <c r="AN11" s="71"/>
      <c r="AO11" s="71"/>
      <c r="AP11" s="71"/>
      <c r="AQ11" s="71"/>
      <c r="AR11" s="71"/>
    </row>
    <row r="12" spans="1:44" ht="18.75" x14ac:dyDescent="0.3">
      <c r="A12" s="26"/>
      <c r="B12" s="28"/>
      <c r="C12" s="30"/>
      <c r="D12" s="30"/>
      <c r="E12" s="29"/>
      <c r="F12" s="20"/>
      <c r="G12" s="20"/>
      <c r="H12" s="20"/>
      <c r="I12" s="15"/>
      <c r="J12" s="20"/>
      <c r="K12" s="20"/>
      <c r="L12" s="20"/>
      <c r="M12" s="15"/>
      <c r="N12" s="20"/>
      <c r="O12" s="20"/>
      <c r="P12" s="20"/>
      <c r="Q12" s="15"/>
      <c r="R12" s="36"/>
      <c r="S12" s="36"/>
      <c r="T12" s="36"/>
      <c r="U12" s="54"/>
      <c r="V12" s="11">
        <v>6.0000000000000001E-3</v>
      </c>
      <c r="W12" s="11">
        <v>2.1000000000000001E-2</v>
      </c>
      <c r="X12" s="11">
        <v>2.4E-2</v>
      </c>
      <c r="Y12" s="11">
        <v>4.2999999999999997E-2</v>
      </c>
      <c r="Z12" s="11">
        <v>2.7E-2</v>
      </c>
      <c r="AA12" s="11">
        <v>1.0999999999999999E-2</v>
      </c>
      <c r="AB12" s="11">
        <v>5.0000000000000001E-3</v>
      </c>
      <c r="AC12" s="15"/>
      <c r="AL12" s="71"/>
      <c r="AM12" s="71"/>
      <c r="AN12" s="71"/>
      <c r="AO12" s="71"/>
      <c r="AP12" s="71"/>
      <c r="AQ12" s="71"/>
      <c r="AR12" s="71"/>
    </row>
    <row r="13" spans="1:44" ht="15.75" x14ac:dyDescent="0.25">
      <c r="U13" s="54"/>
      <c r="V13" s="11">
        <f t="shared" ref="V13:AB13" si="0">(2*V12/3)</f>
        <v>4.0000000000000001E-3</v>
      </c>
      <c r="W13" s="11">
        <f t="shared" si="0"/>
        <v>1.4E-2</v>
      </c>
      <c r="X13" s="11">
        <f t="shared" si="0"/>
        <v>1.6E-2</v>
      </c>
      <c r="Y13" s="11">
        <f t="shared" si="0"/>
        <v>2.8666666666666663E-2</v>
      </c>
      <c r="Z13" s="11">
        <f t="shared" si="0"/>
        <v>1.7999999999999999E-2</v>
      </c>
      <c r="AA13" s="11">
        <f t="shared" si="0"/>
        <v>7.3333333333333332E-3</v>
      </c>
      <c r="AB13" s="11">
        <f t="shared" si="0"/>
        <v>3.3333333333333335E-3</v>
      </c>
    </row>
    <row r="14" spans="1:44" ht="15.75" x14ac:dyDescent="0.25">
      <c r="U14" s="54"/>
      <c r="V14" s="11">
        <f t="shared" ref="V14:AB14" si="1">SQRT(V13)</f>
        <v>6.3245553203367583E-2</v>
      </c>
      <c r="W14" s="11">
        <f t="shared" si="1"/>
        <v>0.11832159566199232</v>
      </c>
      <c r="X14" s="11">
        <f t="shared" si="1"/>
        <v>0.12649110640673517</v>
      </c>
      <c r="Y14" s="11">
        <f t="shared" si="1"/>
        <v>0.1693123346560039</v>
      </c>
      <c r="Z14" s="11">
        <f t="shared" si="1"/>
        <v>0.13416407864998739</v>
      </c>
      <c r="AA14" s="11">
        <f t="shared" si="1"/>
        <v>8.5634883857767533E-2</v>
      </c>
      <c r="AB14" s="11">
        <f t="shared" si="1"/>
        <v>5.7735026918962581E-2</v>
      </c>
    </row>
    <row r="15" spans="1:44" ht="15.75" x14ac:dyDescent="0.25">
      <c r="U15" s="54" t="s">
        <v>26</v>
      </c>
      <c r="V15" s="68">
        <f t="shared" ref="V15:AB15" si="2">V14*2.145</f>
        <v>0.13566171162122348</v>
      </c>
      <c r="W15" s="68">
        <f t="shared" si="2"/>
        <v>0.25379982269497353</v>
      </c>
      <c r="X15" s="68">
        <f t="shared" si="2"/>
        <v>0.27132342324244696</v>
      </c>
      <c r="Y15" s="68">
        <f t="shared" si="2"/>
        <v>0.36317495783712839</v>
      </c>
      <c r="Z15" s="68">
        <f t="shared" si="2"/>
        <v>0.28778194870422297</v>
      </c>
      <c r="AA15" s="68">
        <f t="shared" si="2"/>
        <v>0.18368682587491136</v>
      </c>
      <c r="AB15" s="68">
        <f t="shared" si="2"/>
        <v>0.12384163274117474</v>
      </c>
    </row>
    <row r="19" spans="1:35" x14ac:dyDescent="0.25">
      <c r="U19" s="37"/>
      <c r="V19" s="37" t="s">
        <v>59</v>
      </c>
      <c r="W19" s="37"/>
      <c r="X19" s="37"/>
      <c r="Y19" s="37"/>
      <c r="Z19" s="37"/>
      <c r="AA19" s="37"/>
      <c r="AB19" s="6"/>
      <c r="AE19" s="37" t="s">
        <v>52</v>
      </c>
    </row>
    <row r="20" spans="1:35" ht="15.75" x14ac:dyDescent="0.25">
      <c r="C20" s="4" t="s">
        <v>24</v>
      </c>
      <c r="G20" s="4" t="s">
        <v>24</v>
      </c>
      <c r="U20" s="46"/>
      <c r="V20" s="46" t="s">
        <v>23</v>
      </c>
      <c r="W20" s="37">
        <v>2013</v>
      </c>
      <c r="X20" s="37" t="s">
        <v>16</v>
      </c>
      <c r="Y20" s="37">
        <v>2014</v>
      </c>
      <c r="Z20" s="37" t="s">
        <v>17</v>
      </c>
      <c r="AA20" s="37">
        <v>2015</v>
      </c>
      <c r="AB20" s="6" t="s">
        <v>41</v>
      </c>
      <c r="AC20" s="46" t="s">
        <v>23</v>
      </c>
      <c r="AD20" s="37">
        <v>2013</v>
      </c>
      <c r="AE20" s="37" t="s">
        <v>16</v>
      </c>
      <c r="AF20" s="37">
        <v>2014</v>
      </c>
      <c r="AG20" s="37" t="s">
        <v>17</v>
      </c>
      <c r="AH20" s="37">
        <v>2015</v>
      </c>
      <c r="AI20" s="6" t="s">
        <v>41</v>
      </c>
    </row>
    <row r="21" spans="1:35" ht="15.75" x14ac:dyDescent="0.25">
      <c r="A21" s="16"/>
      <c r="B21" s="16"/>
      <c r="C21" s="37" t="s">
        <v>23</v>
      </c>
      <c r="D21" s="16"/>
      <c r="E21" s="16"/>
      <c r="F21" s="16"/>
      <c r="G21" s="37">
        <v>2013</v>
      </c>
      <c r="H21" s="16"/>
      <c r="I21" s="16"/>
      <c r="J21" s="16"/>
      <c r="K21" s="37" t="s">
        <v>16</v>
      </c>
      <c r="L21" s="16"/>
      <c r="M21" s="16"/>
      <c r="N21" s="16"/>
      <c r="O21" s="37">
        <v>2014</v>
      </c>
      <c r="P21" s="16"/>
      <c r="Q21" s="16"/>
      <c r="S21" s="4" t="s">
        <v>17</v>
      </c>
      <c r="U21" s="36"/>
      <c r="V21" s="32">
        <v>8.1300000000000008</v>
      </c>
      <c r="W21" s="12">
        <v>6.7666666666666666</v>
      </c>
      <c r="X21" s="33">
        <v>4.6000000000000005</v>
      </c>
      <c r="Y21" s="12">
        <v>3.6999999999999997</v>
      </c>
      <c r="Z21" s="12">
        <v>3.2333333333333329</v>
      </c>
      <c r="AA21" s="12">
        <v>3.1999999999999997</v>
      </c>
      <c r="AB21" s="36">
        <v>4.8277777777777784</v>
      </c>
    </row>
    <row r="22" spans="1:35" ht="15.75" x14ac:dyDescent="0.25">
      <c r="A22" s="13" t="s">
        <v>22</v>
      </c>
      <c r="B22" s="13" t="s">
        <v>2</v>
      </c>
      <c r="C22" s="13" t="s">
        <v>3</v>
      </c>
      <c r="D22" s="13" t="s">
        <v>4</v>
      </c>
      <c r="E22" s="44" t="s">
        <v>5</v>
      </c>
      <c r="F22" s="13" t="s">
        <v>2</v>
      </c>
      <c r="G22" s="13" t="s">
        <v>3</v>
      </c>
      <c r="H22" s="13" t="s">
        <v>4</v>
      </c>
      <c r="I22" s="44" t="s">
        <v>5</v>
      </c>
      <c r="J22" s="13" t="s">
        <v>2</v>
      </c>
      <c r="K22" s="13" t="s">
        <v>3</v>
      </c>
      <c r="L22" s="13" t="s">
        <v>4</v>
      </c>
      <c r="M22" s="45" t="s">
        <v>5</v>
      </c>
      <c r="N22" s="13" t="s">
        <v>2</v>
      </c>
      <c r="O22" s="13" t="s">
        <v>3</v>
      </c>
      <c r="P22" s="13" t="s">
        <v>4</v>
      </c>
      <c r="Q22" s="45" t="s">
        <v>5</v>
      </c>
      <c r="R22" s="26" t="s">
        <v>2</v>
      </c>
      <c r="S22" s="26" t="s">
        <v>3</v>
      </c>
      <c r="T22" s="26" t="s">
        <v>4</v>
      </c>
      <c r="U22" s="36"/>
      <c r="V22" s="32">
        <v>8.1300000000000008</v>
      </c>
      <c r="W22" s="12">
        <v>6.6633333333333331</v>
      </c>
      <c r="X22" s="33">
        <v>4.2666666666666666</v>
      </c>
      <c r="Y22" s="12">
        <v>2.7666666666666671</v>
      </c>
      <c r="Z22" s="12">
        <v>2.6999999999999997</v>
      </c>
      <c r="AA22" s="12">
        <v>2.7999999999999994</v>
      </c>
      <c r="AB22" s="36">
        <v>4.4438888888888881</v>
      </c>
      <c r="AC22" s="71">
        <f t="shared" ref="AC22:AI22" si="3">100*(V21-V22)/V22</f>
        <v>0</v>
      </c>
      <c r="AD22" s="71">
        <f t="shared" si="3"/>
        <v>1.5507753876938495</v>
      </c>
      <c r="AE22" s="71">
        <f t="shared" si="3"/>
        <v>7.8125000000000142</v>
      </c>
      <c r="AF22" s="71">
        <f t="shared" si="3"/>
        <v>33.734939759036116</v>
      </c>
      <c r="AG22" s="71">
        <f t="shared" si="3"/>
        <v>19.753086419753085</v>
      </c>
      <c r="AH22" s="71">
        <f t="shared" si="3"/>
        <v>14.285714285714302</v>
      </c>
      <c r="AI22" s="71">
        <f t="shared" si="3"/>
        <v>8.6385798224778423</v>
      </c>
    </row>
    <row r="23" spans="1:35" ht="15.75" x14ac:dyDescent="0.25">
      <c r="A23" s="13" t="s">
        <v>6</v>
      </c>
      <c r="B23" s="28">
        <v>10</v>
      </c>
      <c r="C23" s="28">
        <v>8</v>
      </c>
      <c r="D23" s="28">
        <v>6.4</v>
      </c>
      <c r="E23" s="34">
        <f>AVERAGE(B23:D23)</f>
        <v>8.1333333333333329</v>
      </c>
      <c r="F23" s="7">
        <v>6.8</v>
      </c>
      <c r="G23" s="7">
        <v>6.7</v>
      </c>
      <c r="H23" s="7">
        <v>6.8</v>
      </c>
      <c r="I23" s="43">
        <f>AVERAGE(F23:H23)</f>
        <v>6.7666666666666666</v>
      </c>
      <c r="J23" s="32">
        <v>5.0999999999999996</v>
      </c>
      <c r="K23" s="32">
        <v>5.2</v>
      </c>
      <c r="L23" s="32">
        <v>3.5</v>
      </c>
      <c r="M23" s="41">
        <v>4.6000000000000005</v>
      </c>
      <c r="N23" s="32">
        <v>3.5</v>
      </c>
      <c r="O23" s="32">
        <v>4.0999999999999996</v>
      </c>
      <c r="P23" s="32">
        <v>3.5</v>
      </c>
      <c r="Q23" s="35">
        <f>AVERAGE(N23:P23)</f>
        <v>3.6999999999999997</v>
      </c>
      <c r="R23" s="32">
        <v>3.5</v>
      </c>
      <c r="S23" s="32">
        <v>3.1</v>
      </c>
      <c r="T23" s="32">
        <v>3.1</v>
      </c>
      <c r="U23" s="36"/>
      <c r="V23" s="32">
        <v>7.0666666666666664</v>
      </c>
      <c r="W23" s="12">
        <v>6.5333333333333341</v>
      </c>
      <c r="X23" s="33">
        <v>4.0666666666666673</v>
      </c>
      <c r="Y23" s="12">
        <v>2.4666666666666668</v>
      </c>
      <c r="Z23" s="12">
        <v>2.4333333333333331</v>
      </c>
      <c r="AA23" s="12">
        <v>2.2999999999999998</v>
      </c>
      <c r="AB23" s="36">
        <v>4.1444444444444448</v>
      </c>
      <c r="AC23" s="71">
        <f t="shared" ref="AC23:AI23" si="4">100*(V21-V23)/V23</f>
        <v>15.047169811320769</v>
      </c>
      <c r="AD23" s="71">
        <f t="shared" si="4"/>
        <v>3.5714285714285583</v>
      </c>
      <c r="AE23" s="71">
        <f t="shared" si="4"/>
        <v>13.114754098360651</v>
      </c>
      <c r="AF23" s="71">
        <f t="shared" si="4"/>
        <v>49.999999999999986</v>
      </c>
      <c r="AG23" s="71">
        <f t="shared" si="4"/>
        <v>32.87671232876712</v>
      </c>
      <c r="AH23" s="71">
        <f t="shared" si="4"/>
        <v>39.130434782608695</v>
      </c>
      <c r="AI23" s="71">
        <f t="shared" si="4"/>
        <v>16.487935656836466</v>
      </c>
    </row>
    <row r="24" spans="1:35" ht="15.75" x14ac:dyDescent="0.25">
      <c r="A24" s="13" t="s">
        <v>7</v>
      </c>
      <c r="B24" s="28">
        <v>9.1999999999999993</v>
      </c>
      <c r="C24" s="28">
        <v>9.1999999999999993</v>
      </c>
      <c r="D24" s="28">
        <v>6</v>
      </c>
      <c r="E24" s="34">
        <f t="shared" ref="E24:E31" si="5">AVERAGE(B24:D24)</f>
        <v>8.1333333333333329</v>
      </c>
      <c r="F24" s="7">
        <v>6.6</v>
      </c>
      <c r="G24" s="7">
        <v>6.89</v>
      </c>
      <c r="H24" s="7">
        <v>6.5</v>
      </c>
      <c r="I24" s="43">
        <f t="shared" ref="I24:I31" si="6">AVERAGE(F24:H24)</f>
        <v>6.6633333333333331</v>
      </c>
      <c r="J24" s="32">
        <v>5.0999999999999996</v>
      </c>
      <c r="K24" s="32">
        <v>4.5999999999999996</v>
      </c>
      <c r="L24" s="32">
        <v>3.1</v>
      </c>
      <c r="M24" s="41">
        <v>4.2666666666666666</v>
      </c>
      <c r="N24" s="32">
        <v>3.1</v>
      </c>
      <c r="O24" s="32">
        <v>2.1</v>
      </c>
      <c r="P24" s="32">
        <v>3.1</v>
      </c>
      <c r="Q24" s="35">
        <f t="shared" ref="Q24:Q31" si="7">AVERAGE(N24:P24)</f>
        <v>2.7666666666666671</v>
      </c>
      <c r="R24" s="32">
        <v>2.8</v>
      </c>
      <c r="S24" s="32">
        <v>2.8</v>
      </c>
      <c r="T24" s="32">
        <v>2.5</v>
      </c>
      <c r="U24" s="36"/>
      <c r="V24" s="32">
        <v>7.1466666666666656</v>
      </c>
      <c r="W24" s="12">
        <v>6.1533333333333333</v>
      </c>
      <c r="X24" s="33">
        <v>3.8333333333333335</v>
      </c>
      <c r="Y24" s="12">
        <v>2.1333333333333333</v>
      </c>
      <c r="Z24" s="12">
        <v>2.0333333333333332</v>
      </c>
      <c r="AA24" s="12">
        <v>1.8999999999999997</v>
      </c>
      <c r="AB24" s="36">
        <v>3.8666666666666667</v>
      </c>
      <c r="AC24" s="71">
        <f t="shared" ref="AC24:AI24" si="8">100*(V21-V24)/V24</f>
        <v>13.759328358208982</v>
      </c>
      <c r="AD24" s="71">
        <f t="shared" si="8"/>
        <v>9.967497291440953</v>
      </c>
      <c r="AE24" s="71">
        <f t="shared" si="8"/>
        <v>20.000000000000007</v>
      </c>
      <c r="AF24" s="71">
        <f t="shared" si="8"/>
        <v>73.437499999999986</v>
      </c>
      <c r="AG24" s="71">
        <f t="shared" si="8"/>
        <v>59.016393442622942</v>
      </c>
      <c r="AH24" s="71">
        <f t="shared" si="8"/>
        <v>68.421052631578959</v>
      </c>
      <c r="AI24" s="71">
        <f t="shared" si="8"/>
        <v>24.856321839080476</v>
      </c>
    </row>
    <row r="25" spans="1:35" ht="15.75" x14ac:dyDescent="0.25">
      <c r="A25" s="13" t="s">
        <v>8</v>
      </c>
      <c r="B25" s="2">
        <v>10.4</v>
      </c>
      <c r="C25" s="2">
        <v>5.6</v>
      </c>
      <c r="D25" s="2">
        <v>5.2</v>
      </c>
      <c r="E25" s="34">
        <f t="shared" si="5"/>
        <v>7.0666666666666664</v>
      </c>
      <c r="F25" s="7">
        <v>6.8</v>
      </c>
      <c r="G25" s="7">
        <v>6.3</v>
      </c>
      <c r="H25" s="7">
        <v>6.5</v>
      </c>
      <c r="I25" s="43">
        <f t="shared" si="6"/>
        <v>6.5333333333333341</v>
      </c>
      <c r="J25" s="32">
        <v>5.0999999999999996</v>
      </c>
      <c r="K25" s="32">
        <v>4.2</v>
      </c>
      <c r="L25" s="32">
        <v>2.9</v>
      </c>
      <c r="M25" s="41">
        <v>4.0666666666666673</v>
      </c>
      <c r="N25" s="32">
        <v>3.1</v>
      </c>
      <c r="O25" s="32">
        <v>2.2000000000000002</v>
      </c>
      <c r="P25" s="32">
        <v>2.1</v>
      </c>
      <c r="Q25" s="35">
        <f t="shared" si="7"/>
        <v>2.4666666666666668</v>
      </c>
      <c r="R25" s="32">
        <v>2.5</v>
      </c>
      <c r="S25" s="32">
        <v>2.5</v>
      </c>
      <c r="T25" s="32">
        <v>2.2999999999999998</v>
      </c>
      <c r="U25" s="36"/>
      <c r="V25" s="32">
        <v>6.96</v>
      </c>
      <c r="W25" s="12">
        <v>6.1333333333333329</v>
      </c>
      <c r="X25" s="33">
        <v>2.9666666666666668</v>
      </c>
      <c r="Y25" s="12">
        <v>1.9666666666666668</v>
      </c>
      <c r="Z25" s="12">
        <v>1.9666666666666668</v>
      </c>
      <c r="AA25" s="12">
        <v>1.8333333333333333</v>
      </c>
      <c r="AB25" s="36">
        <v>3.637777777777778</v>
      </c>
      <c r="AC25" s="71">
        <f t="shared" ref="AC25:AI25" si="9">100*(V21-V25)/V25</f>
        <v>16.810344827586221</v>
      </c>
      <c r="AD25" s="71">
        <f t="shared" si="9"/>
        <v>10.326086956521745</v>
      </c>
      <c r="AE25" s="71">
        <f t="shared" si="9"/>
        <v>55.05617977528091</v>
      </c>
      <c r="AF25" s="71">
        <f t="shared" si="9"/>
        <v>88.135593220338947</v>
      </c>
      <c r="AG25" s="71">
        <f t="shared" si="9"/>
        <v>64.406779661016913</v>
      </c>
      <c r="AH25" s="71">
        <f t="shared" si="9"/>
        <v>74.545454545454547</v>
      </c>
      <c r="AI25" s="71">
        <f t="shared" si="9"/>
        <v>32.712278558338433</v>
      </c>
    </row>
    <row r="26" spans="1:35" ht="15.75" x14ac:dyDescent="0.25">
      <c r="A26" s="13" t="s">
        <v>9</v>
      </c>
      <c r="B26" s="28">
        <v>11.04</v>
      </c>
      <c r="C26" s="28">
        <v>6.4</v>
      </c>
      <c r="D26" s="28">
        <v>4</v>
      </c>
      <c r="E26" s="34">
        <f t="shared" si="5"/>
        <v>7.1466666666666656</v>
      </c>
      <c r="F26" s="7">
        <v>5.9</v>
      </c>
      <c r="G26" s="7">
        <v>5.9</v>
      </c>
      <c r="H26" s="7">
        <v>6.66</v>
      </c>
      <c r="I26" s="43">
        <f t="shared" si="6"/>
        <v>6.1533333333333333</v>
      </c>
      <c r="J26" s="32">
        <v>5.5</v>
      </c>
      <c r="K26" s="32">
        <v>3.2</v>
      </c>
      <c r="L26" s="32">
        <v>2.8</v>
      </c>
      <c r="M26" s="41">
        <v>3.8333333333333335</v>
      </c>
      <c r="N26" s="32">
        <v>2.2999999999999998</v>
      </c>
      <c r="O26" s="32">
        <v>2</v>
      </c>
      <c r="P26" s="32">
        <v>2.1</v>
      </c>
      <c r="Q26" s="35">
        <f t="shared" si="7"/>
        <v>2.1333333333333333</v>
      </c>
      <c r="R26" s="32">
        <v>2</v>
      </c>
      <c r="S26" s="32">
        <v>2</v>
      </c>
      <c r="T26" s="32">
        <v>2.1</v>
      </c>
      <c r="U26" s="36"/>
      <c r="V26" s="32">
        <v>6.666666666666667</v>
      </c>
      <c r="W26" s="12">
        <v>6.0333333333333341</v>
      </c>
      <c r="X26" s="33">
        <v>3.0333333333333332</v>
      </c>
      <c r="Y26" s="12">
        <v>1.9333333333333333</v>
      </c>
      <c r="Z26" s="12">
        <v>1.8333333333333333</v>
      </c>
      <c r="AA26" s="12">
        <v>1.7333333333333334</v>
      </c>
      <c r="AB26" s="36">
        <v>3.5388888888888883</v>
      </c>
      <c r="AC26" s="71">
        <f t="shared" ref="AC26:AI26" si="10">100*(V21-V26)/V26</f>
        <v>21.950000000000006</v>
      </c>
      <c r="AD26" s="71">
        <f t="shared" si="10"/>
        <v>12.154696132596671</v>
      </c>
      <c r="AE26" s="71">
        <f t="shared" si="10"/>
        <v>51.648351648351678</v>
      </c>
      <c r="AF26" s="71">
        <f t="shared" si="10"/>
        <v>91.379310344827573</v>
      </c>
      <c r="AG26" s="71">
        <f t="shared" si="10"/>
        <v>76.363636363636346</v>
      </c>
      <c r="AH26" s="71">
        <f t="shared" si="10"/>
        <v>84.615384615384585</v>
      </c>
      <c r="AI26" s="71">
        <f t="shared" si="10"/>
        <v>36.420722135007885</v>
      </c>
    </row>
    <row r="27" spans="1:35" ht="15.75" x14ac:dyDescent="0.25">
      <c r="A27" s="13" t="s">
        <v>10</v>
      </c>
      <c r="B27" s="28">
        <v>8.4</v>
      </c>
      <c r="C27" s="28">
        <v>7.76</v>
      </c>
      <c r="D27" s="28">
        <v>4.72</v>
      </c>
      <c r="E27" s="34">
        <f t="shared" si="5"/>
        <v>6.96</v>
      </c>
      <c r="F27" s="7">
        <v>6</v>
      </c>
      <c r="G27" s="7">
        <v>6.4</v>
      </c>
      <c r="H27" s="7">
        <v>6</v>
      </c>
      <c r="I27" s="43">
        <f t="shared" si="6"/>
        <v>6.1333333333333329</v>
      </c>
      <c r="J27" s="32">
        <v>4.0999999999999996</v>
      </c>
      <c r="K27" s="32">
        <v>3.4</v>
      </c>
      <c r="L27" s="32">
        <v>1.4</v>
      </c>
      <c r="M27" s="41">
        <v>2.9666666666666668</v>
      </c>
      <c r="N27" s="32">
        <v>2.1</v>
      </c>
      <c r="O27" s="32">
        <v>2.4</v>
      </c>
      <c r="P27" s="32">
        <v>1.4</v>
      </c>
      <c r="Q27" s="35">
        <f t="shared" si="7"/>
        <v>1.9666666666666668</v>
      </c>
      <c r="R27" s="32">
        <v>2.1</v>
      </c>
      <c r="S27" s="32">
        <v>2.4</v>
      </c>
      <c r="T27" s="32">
        <v>1.4</v>
      </c>
      <c r="U27" s="36"/>
      <c r="V27" s="32">
        <v>6.6400000000000006</v>
      </c>
      <c r="W27" s="12">
        <v>5.4666666666666659</v>
      </c>
      <c r="X27" s="33">
        <v>2.7333333333333329</v>
      </c>
      <c r="Y27" s="12">
        <v>1.8333333333333333</v>
      </c>
      <c r="Z27" s="12">
        <v>1.8333333333333333</v>
      </c>
      <c r="AA27" s="12">
        <v>1.5999999999999999</v>
      </c>
      <c r="AB27" s="36">
        <v>3.3511111111111109</v>
      </c>
      <c r="AC27" s="71">
        <f t="shared" ref="AC27:AI27" si="11">100*(V21-V27)/V27</f>
        <v>22.439759036144579</v>
      </c>
      <c r="AD27" s="71">
        <f t="shared" si="11"/>
        <v>23.780487804878064</v>
      </c>
      <c r="AE27" s="71">
        <f t="shared" si="11"/>
        <v>68.292682926829315</v>
      </c>
      <c r="AF27" s="71">
        <f t="shared" si="11"/>
        <v>101.81818181818181</v>
      </c>
      <c r="AG27" s="71">
        <f t="shared" si="11"/>
        <v>76.363636363636346</v>
      </c>
      <c r="AH27" s="71">
        <f t="shared" si="11"/>
        <v>100.00000000000001</v>
      </c>
      <c r="AI27" s="71">
        <f t="shared" si="11"/>
        <v>44.064986737400552</v>
      </c>
    </row>
    <row r="28" spans="1:35" ht="15.75" x14ac:dyDescent="0.25">
      <c r="A28" s="13" t="s">
        <v>11</v>
      </c>
      <c r="B28" s="28">
        <v>8.8000000000000007</v>
      </c>
      <c r="C28" s="28">
        <v>5.6</v>
      </c>
      <c r="D28" s="28">
        <v>5.6</v>
      </c>
      <c r="E28" s="34">
        <f t="shared" si="5"/>
        <v>6.666666666666667</v>
      </c>
      <c r="F28" s="7">
        <v>6</v>
      </c>
      <c r="G28" s="7">
        <v>6.1</v>
      </c>
      <c r="H28" s="7">
        <v>6</v>
      </c>
      <c r="I28" s="43">
        <f t="shared" si="6"/>
        <v>6.0333333333333341</v>
      </c>
      <c r="J28" s="32">
        <v>4.8</v>
      </c>
      <c r="K28" s="32">
        <v>2.6</v>
      </c>
      <c r="L28" s="32">
        <v>1.7</v>
      </c>
      <c r="M28" s="41">
        <v>3.0333333333333332</v>
      </c>
      <c r="N28" s="32">
        <v>2.1</v>
      </c>
      <c r="O28" s="32">
        <v>2</v>
      </c>
      <c r="P28" s="32">
        <v>1.7</v>
      </c>
      <c r="Q28" s="35">
        <f t="shared" si="7"/>
        <v>1.9333333333333333</v>
      </c>
      <c r="R28" s="32">
        <v>1.9</v>
      </c>
      <c r="S28" s="32">
        <v>1.9</v>
      </c>
      <c r="T28" s="32">
        <v>1.7</v>
      </c>
      <c r="U28" s="36"/>
      <c r="V28" s="32">
        <v>5.1333333333333329</v>
      </c>
      <c r="W28" s="12">
        <v>5.29</v>
      </c>
      <c r="X28" s="33">
        <v>2.7666666666666662</v>
      </c>
      <c r="Y28" s="12">
        <v>1.7333333333333334</v>
      </c>
      <c r="Z28" s="12">
        <v>1.5666666666666667</v>
      </c>
      <c r="AA28" s="12">
        <v>1.5</v>
      </c>
      <c r="AB28" s="36">
        <v>2.9983333333333331</v>
      </c>
      <c r="AC28" s="71">
        <f t="shared" ref="AC28:AI28" si="12">100*(V21-V28)/V28</f>
        <v>58.376623376623407</v>
      </c>
      <c r="AD28" s="71">
        <f t="shared" si="12"/>
        <v>27.914303717706364</v>
      </c>
      <c r="AE28" s="71">
        <f t="shared" si="12"/>
        <v>66.265060240963905</v>
      </c>
      <c r="AF28" s="71">
        <f t="shared" si="12"/>
        <v>113.46153846153844</v>
      </c>
      <c r="AG28" s="71">
        <f t="shared" si="12"/>
        <v>106.38297872340424</v>
      </c>
      <c r="AH28" s="71">
        <f t="shared" si="12"/>
        <v>113.33333333333331</v>
      </c>
      <c r="AI28" s="71">
        <f t="shared" si="12"/>
        <v>61.015378914211638</v>
      </c>
    </row>
    <row r="29" spans="1:35" ht="15.75" x14ac:dyDescent="0.25">
      <c r="A29" s="13" t="s">
        <v>12</v>
      </c>
      <c r="B29" s="28">
        <v>7.92</v>
      </c>
      <c r="C29" s="28">
        <v>7.6</v>
      </c>
      <c r="D29" s="28">
        <v>4.4000000000000004</v>
      </c>
      <c r="E29" s="34">
        <f t="shared" si="5"/>
        <v>6.6400000000000006</v>
      </c>
      <c r="F29" s="7">
        <v>5.5</v>
      </c>
      <c r="G29" s="7">
        <v>5.5</v>
      </c>
      <c r="H29" s="7">
        <v>5.4</v>
      </c>
      <c r="I29" s="43">
        <f t="shared" si="6"/>
        <v>5.4666666666666659</v>
      </c>
      <c r="J29" s="32">
        <v>3.5</v>
      </c>
      <c r="K29" s="32">
        <v>3.2</v>
      </c>
      <c r="L29" s="32">
        <v>1.5</v>
      </c>
      <c r="M29" s="41">
        <v>2.7333333333333329</v>
      </c>
      <c r="N29" s="32">
        <v>2.5</v>
      </c>
      <c r="O29" s="32">
        <v>1.5</v>
      </c>
      <c r="P29" s="32">
        <v>1.5</v>
      </c>
      <c r="Q29" s="35">
        <f t="shared" si="7"/>
        <v>1.8333333333333333</v>
      </c>
      <c r="R29" s="32">
        <v>2.5</v>
      </c>
      <c r="S29" s="32">
        <v>1.5</v>
      </c>
      <c r="T29" s="32">
        <v>1.5</v>
      </c>
      <c r="U29" s="36"/>
      <c r="V29" s="32">
        <v>5.0533333333333337</v>
      </c>
      <c r="W29" s="12">
        <v>4.4666666666666668</v>
      </c>
      <c r="X29" s="33">
        <v>2.1666666666666665</v>
      </c>
      <c r="Y29" s="12">
        <v>1.4000000000000001</v>
      </c>
      <c r="Z29" s="12">
        <v>1.3</v>
      </c>
      <c r="AA29" s="12">
        <v>1.2000000000000002</v>
      </c>
      <c r="AB29" s="36">
        <v>2.5977777777777784</v>
      </c>
      <c r="AC29" s="71">
        <f t="shared" ref="AC29:AI29" si="13">100*(V21-V29)/V29</f>
        <v>60.88390501319261</v>
      </c>
      <c r="AD29" s="71">
        <f t="shared" si="13"/>
        <v>51.492537313432827</v>
      </c>
      <c r="AE29" s="71">
        <f t="shared" si="13"/>
        <v>112.30769230769235</v>
      </c>
      <c r="AF29" s="71">
        <f t="shared" si="13"/>
        <v>164.28571428571425</v>
      </c>
      <c r="AG29" s="71">
        <f t="shared" si="13"/>
        <v>148.71794871794867</v>
      </c>
      <c r="AH29" s="71">
        <f t="shared" si="13"/>
        <v>166.6666666666666</v>
      </c>
      <c r="AI29" s="71">
        <f t="shared" si="13"/>
        <v>85.842600513259171</v>
      </c>
    </row>
    <row r="30" spans="1:35" ht="15.75" x14ac:dyDescent="0.25">
      <c r="A30" s="13" t="s">
        <v>13</v>
      </c>
      <c r="B30" s="28">
        <v>8.4</v>
      </c>
      <c r="C30" s="28">
        <v>3.8</v>
      </c>
      <c r="D30" s="28">
        <v>3.2</v>
      </c>
      <c r="E30" s="34">
        <f t="shared" si="5"/>
        <v>5.1333333333333329</v>
      </c>
      <c r="F30" s="7">
        <v>5.07</v>
      </c>
      <c r="G30" s="7">
        <v>5.4</v>
      </c>
      <c r="H30" s="7">
        <v>5.4</v>
      </c>
      <c r="I30" s="43">
        <f t="shared" si="6"/>
        <v>5.29</v>
      </c>
      <c r="J30" s="32">
        <v>3.4</v>
      </c>
      <c r="K30" s="32">
        <v>2.8</v>
      </c>
      <c r="L30" s="32">
        <v>2.1</v>
      </c>
      <c r="M30" s="41">
        <v>2.7666666666666662</v>
      </c>
      <c r="N30" s="32">
        <v>2.4</v>
      </c>
      <c r="O30" s="32">
        <v>1.3</v>
      </c>
      <c r="P30" s="32">
        <v>1.5</v>
      </c>
      <c r="Q30" s="35">
        <f t="shared" si="7"/>
        <v>1.7333333333333334</v>
      </c>
      <c r="R30" s="32">
        <v>1.9</v>
      </c>
      <c r="S30" s="32">
        <v>1.3</v>
      </c>
      <c r="T30" s="32">
        <v>1.5</v>
      </c>
      <c r="U30" s="54"/>
      <c r="V30" s="11">
        <v>6.391</v>
      </c>
      <c r="W30" s="11">
        <v>5.2999999999999999E-2</v>
      </c>
      <c r="X30" s="11">
        <v>0.307</v>
      </c>
      <c r="Y30" s="11">
        <v>0.19900000000000001</v>
      </c>
      <c r="Z30" s="11">
        <v>0.09</v>
      </c>
      <c r="AA30" s="11">
        <v>3.2000000000000001E-2</v>
      </c>
      <c r="AB30" s="11">
        <v>0.44800000000000001</v>
      </c>
    </row>
    <row r="31" spans="1:35" ht="15.75" x14ac:dyDescent="0.25">
      <c r="A31" s="13" t="s">
        <v>14</v>
      </c>
      <c r="B31" s="28">
        <v>4.76</v>
      </c>
      <c r="C31" s="28">
        <v>5.6</v>
      </c>
      <c r="D31" s="28">
        <v>4.8</v>
      </c>
      <c r="E31" s="34">
        <f t="shared" si="5"/>
        <v>5.0533333333333337</v>
      </c>
      <c r="F31" s="7">
        <v>4.7</v>
      </c>
      <c r="G31" s="7">
        <v>4.2</v>
      </c>
      <c r="H31" s="7">
        <v>4.5</v>
      </c>
      <c r="I31" s="43">
        <f t="shared" si="6"/>
        <v>4.4666666666666668</v>
      </c>
      <c r="J31" s="32">
        <v>2.5</v>
      </c>
      <c r="K31" s="32">
        <v>2.5</v>
      </c>
      <c r="L31" s="32">
        <v>1.5</v>
      </c>
      <c r="M31" s="41">
        <v>2.1666666666666665</v>
      </c>
      <c r="N31" s="32">
        <v>1.5</v>
      </c>
      <c r="O31" s="32">
        <v>1.5</v>
      </c>
      <c r="P31" s="32">
        <v>1.2</v>
      </c>
      <c r="Q31" s="35">
        <f t="shared" si="7"/>
        <v>1.4000000000000001</v>
      </c>
      <c r="R31" s="32">
        <v>1.4</v>
      </c>
      <c r="S31" s="32">
        <v>1.3</v>
      </c>
      <c r="T31" s="32">
        <v>1.2</v>
      </c>
      <c r="U31" s="54"/>
      <c r="V31" s="11">
        <f t="shared" ref="V31:AB31" si="14">(2*V30/3)</f>
        <v>4.2606666666666664</v>
      </c>
      <c r="W31" s="11">
        <f t="shared" si="14"/>
        <v>3.5333333333333335E-2</v>
      </c>
      <c r="X31" s="11">
        <f t="shared" si="14"/>
        <v>0.20466666666666666</v>
      </c>
      <c r="Y31" s="11">
        <f t="shared" si="14"/>
        <v>0.13266666666666668</v>
      </c>
      <c r="Z31" s="11">
        <f t="shared" si="14"/>
        <v>0.06</v>
      </c>
      <c r="AA31" s="11">
        <f t="shared" si="14"/>
        <v>2.1333333333333333E-2</v>
      </c>
      <c r="AB31" s="11">
        <f t="shared" si="14"/>
        <v>0.29866666666666669</v>
      </c>
    </row>
    <row r="32" spans="1:35" ht="15.75" x14ac:dyDescent="0.25">
      <c r="U32" s="54"/>
      <c r="V32" s="11">
        <f t="shared" ref="V32:AB32" si="15">SQRT(V31)</f>
        <v>2.0641382382647406</v>
      </c>
      <c r="W32" s="11">
        <f t="shared" si="15"/>
        <v>0.18797162906495579</v>
      </c>
      <c r="X32" s="11">
        <f t="shared" si="15"/>
        <v>0.45240100206196127</v>
      </c>
      <c r="Y32" s="11">
        <f t="shared" si="15"/>
        <v>0.36423435679060628</v>
      </c>
      <c r="Z32" s="11">
        <f t="shared" si="15"/>
        <v>0.2449489742783178</v>
      </c>
      <c r="AA32" s="11">
        <f t="shared" si="15"/>
        <v>0.14605934866804429</v>
      </c>
      <c r="AB32" s="11">
        <f t="shared" si="15"/>
        <v>0.54650404085117865</v>
      </c>
    </row>
    <row r="33" spans="1:29" ht="15.75" x14ac:dyDescent="0.25">
      <c r="U33" s="54" t="s">
        <v>26</v>
      </c>
      <c r="V33" s="68">
        <f t="shared" ref="V33:AB33" si="16">V32*2.145</f>
        <v>4.427576521077869</v>
      </c>
      <c r="W33" s="68">
        <f t="shared" si="16"/>
        <v>0.40319914434433018</v>
      </c>
      <c r="X33" s="68">
        <f t="shared" si="16"/>
        <v>0.97040014942290698</v>
      </c>
      <c r="Y33" s="68">
        <f t="shared" si="16"/>
        <v>0.78128269531585048</v>
      </c>
      <c r="Z33" s="68">
        <f t="shared" si="16"/>
        <v>0.52541554982699168</v>
      </c>
      <c r="AA33" s="68">
        <f t="shared" si="16"/>
        <v>0.31329730289295499</v>
      </c>
      <c r="AB33" s="68">
        <f t="shared" si="16"/>
        <v>1.1722511676257783</v>
      </c>
    </row>
    <row r="34" spans="1:29" ht="15.75" x14ac:dyDescent="0.25">
      <c r="AB34" s="54"/>
      <c r="AC34" s="11"/>
    </row>
    <row r="35" spans="1:29" ht="15.75" x14ac:dyDescent="0.25">
      <c r="AB35" s="54"/>
      <c r="AC35" s="68"/>
    </row>
    <row r="36" spans="1:29" ht="15.75" x14ac:dyDescent="0.25">
      <c r="A36" s="26"/>
      <c r="B36" s="21"/>
      <c r="C36" s="21"/>
      <c r="D36" s="21"/>
      <c r="E36" s="21"/>
    </row>
    <row r="37" spans="1:29" ht="15.75" x14ac:dyDescent="0.25">
      <c r="A37" s="26"/>
      <c r="B37" s="32"/>
      <c r="C37" s="42"/>
      <c r="D37" s="33"/>
      <c r="E37" s="42"/>
    </row>
    <row r="38" spans="1:29" ht="15.75" x14ac:dyDescent="0.25">
      <c r="A38" s="26"/>
      <c r="B38" s="32"/>
      <c r="C38" s="42"/>
      <c r="D38" s="33"/>
      <c r="E38" s="42"/>
    </row>
    <row r="39" spans="1:29" ht="15.75" x14ac:dyDescent="0.25">
      <c r="A39" s="26"/>
      <c r="B39" s="32"/>
      <c r="C39" s="42"/>
      <c r="D39" s="33"/>
      <c r="E39" s="42"/>
    </row>
    <row r="40" spans="1:29" ht="15.75" x14ac:dyDescent="0.25">
      <c r="A40" s="26"/>
      <c r="B40" s="32"/>
      <c r="C40" s="42"/>
      <c r="D40" s="33"/>
      <c r="E40" s="42"/>
    </row>
    <row r="41" spans="1:29" ht="15.75" x14ac:dyDescent="0.25">
      <c r="A41" s="26"/>
      <c r="B41" s="32"/>
      <c r="C41" s="42"/>
      <c r="D41" s="33"/>
      <c r="E41" s="42"/>
    </row>
    <row r="42" spans="1:29" ht="15.75" x14ac:dyDescent="0.25">
      <c r="A42" s="26"/>
      <c r="B42" s="32"/>
      <c r="C42" s="42"/>
      <c r="D42" s="33"/>
      <c r="E42" s="42"/>
    </row>
    <row r="43" spans="1:29" ht="15.75" x14ac:dyDescent="0.25">
      <c r="A43" s="26"/>
      <c r="B43" s="32"/>
      <c r="C43" s="42"/>
      <c r="D43" s="33"/>
      <c r="E43" s="42"/>
    </row>
    <row r="44" spans="1:29" ht="15.75" x14ac:dyDescent="0.25">
      <c r="A44" s="26"/>
      <c r="B44" s="32"/>
      <c r="C44" s="42"/>
      <c r="D44" s="33"/>
      <c r="E44" s="42"/>
    </row>
    <row r="45" spans="1:29" ht="15.75" x14ac:dyDescent="0.25">
      <c r="A45" s="26"/>
      <c r="B45" s="32"/>
      <c r="C45" s="42"/>
      <c r="D45" s="33"/>
      <c r="E45" s="4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workbookViewId="0">
      <selection activeCell="J10" sqref="J10"/>
    </sheetView>
  </sheetViews>
  <sheetFormatPr defaultRowHeight="15" x14ac:dyDescent="0.25"/>
  <cols>
    <col min="1" max="1" width="16.85546875" customWidth="1"/>
    <col min="8" max="8" width="9.5703125" bestFit="1" customWidth="1"/>
    <col min="29" max="29" width="9.140625" customWidth="1"/>
    <col min="30" max="30" width="16.28515625" customWidth="1"/>
    <col min="31" max="31" width="11.7109375" customWidth="1"/>
    <col min="32" max="32" width="10.7109375" customWidth="1"/>
    <col min="34" max="34" width="10.42578125" customWidth="1"/>
    <col min="35" max="35" width="12.28515625" customWidth="1"/>
    <col min="36" max="36" width="11.85546875" customWidth="1"/>
    <col min="37" max="37" width="11" customWidth="1"/>
  </cols>
  <sheetData>
    <row r="1" spans="1:39" x14ac:dyDescent="0.25">
      <c r="A1" s="38"/>
    </row>
    <row r="2" spans="1:39" x14ac:dyDescent="0.25">
      <c r="A2" s="54"/>
      <c r="B2" s="6" t="s">
        <v>58</v>
      </c>
      <c r="C2" s="6" t="s">
        <v>32</v>
      </c>
      <c r="D2" s="6"/>
      <c r="E2" s="6"/>
      <c r="F2" s="6"/>
      <c r="G2" s="6"/>
      <c r="H2" s="6"/>
      <c r="K2" s="37"/>
      <c r="O2" s="37"/>
      <c r="S2" s="37"/>
      <c r="W2" s="37"/>
      <c r="Z2" s="6"/>
      <c r="AA2" s="6"/>
      <c r="AB2" s="6"/>
      <c r="AC2" s="6"/>
    </row>
    <row r="3" spans="1:39" ht="15.75" x14ac:dyDescent="0.25">
      <c r="A3" s="26" t="s">
        <v>51</v>
      </c>
      <c r="B3" s="46" t="s">
        <v>23</v>
      </c>
      <c r="C3" s="37">
        <v>2013</v>
      </c>
      <c r="D3" s="37" t="s">
        <v>16</v>
      </c>
      <c r="E3" s="37">
        <v>2014</v>
      </c>
      <c r="F3" s="37" t="s">
        <v>17</v>
      </c>
      <c r="G3" s="37">
        <v>2015</v>
      </c>
      <c r="H3" s="6" t="s">
        <v>41</v>
      </c>
      <c r="I3" s="27"/>
      <c r="J3" s="26"/>
      <c r="K3" s="26"/>
      <c r="L3" s="26"/>
      <c r="M3" s="27"/>
      <c r="N3" s="26"/>
      <c r="O3" s="26"/>
      <c r="P3" s="26"/>
      <c r="Q3" s="31"/>
      <c r="R3" s="26"/>
      <c r="S3" s="26"/>
      <c r="T3" s="26"/>
      <c r="U3" s="27"/>
      <c r="V3" s="26"/>
      <c r="W3" s="26"/>
      <c r="X3" s="26"/>
      <c r="Y3" s="27"/>
      <c r="Z3" s="46"/>
      <c r="AA3" s="46"/>
      <c r="AB3" s="46"/>
      <c r="AC3" s="27"/>
      <c r="AL3" s="26"/>
      <c r="AM3" s="67"/>
    </row>
    <row r="4" spans="1:39" ht="15.75" x14ac:dyDescent="0.25">
      <c r="A4" s="26" t="s">
        <v>6</v>
      </c>
      <c r="B4" s="32">
        <v>1.8090452261306522</v>
      </c>
      <c r="C4" s="12">
        <v>1.6000000000000003</v>
      </c>
      <c r="D4" s="12">
        <v>1.4799999999999998</v>
      </c>
      <c r="E4" s="12">
        <v>1.4333333333333336</v>
      </c>
      <c r="F4" s="12">
        <v>1.2666666666666666</v>
      </c>
      <c r="G4" s="12">
        <v>1.1933333333333334</v>
      </c>
      <c r="H4" s="12">
        <f>AVERAGE(B4:G4)</f>
        <v>1.4637297599106642</v>
      </c>
      <c r="I4" s="15"/>
      <c r="J4" s="36"/>
      <c r="K4" s="36"/>
      <c r="L4" s="36"/>
      <c r="M4" s="15"/>
      <c r="N4" s="36"/>
      <c r="O4" s="36"/>
      <c r="P4" s="36"/>
      <c r="Q4" s="15"/>
      <c r="R4" s="36"/>
      <c r="S4" s="36"/>
      <c r="T4" s="36"/>
      <c r="U4" s="15"/>
      <c r="V4" s="36"/>
      <c r="W4" s="36"/>
      <c r="X4" s="36"/>
      <c r="Y4" s="15"/>
      <c r="Z4" s="12"/>
      <c r="AA4" s="12"/>
      <c r="AB4" s="12"/>
      <c r="AC4" s="15"/>
      <c r="AL4" s="26"/>
      <c r="AM4" s="79"/>
    </row>
    <row r="5" spans="1:39" ht="15.75" x14ac:dyDescent="0.25">
      <c r="A5" s="26" t="s">
        <v>7</v>
      </c>
      <c r="B5" s="32">
        <v>2.7333333333333329</v>
      </c>
      <c r="C5" s="12">
        <v>2.9</v>
      </c>
      <c r="D5" s="12">
        <v>3.2733333333333334</v>
      </c>
      <c r="E5" s="12">
        <v>3.5</v>
      </c>
      <c r="F5" s="12">
        <v>3.5533333333333332</v>
      </c>
      <c r="G5" s="12">
        <v>3.7000000000000006</v>
      </c>
      <c r="H5" s="12">
        <f t="shared" ref="H5:H12" si="0">AVERAGE(B5:G5)</f>
        <v>3.2766666666666668</v>
      </c>
      <c r="I5" s="15"/>
      <c r="J5" s="36"/>
      <c r="K5" s="36"/>
      <c r="L5" s="36"/>
      <c r="M5" s="15"/>
      <c r="N5" s="36"/>
      <c r="O5" s="36"/>
      <c r="P5" s="36"/>
      <c r="Q5" s="15"/>
      <c r="R5" s="36"/>
      <c r="S5" s="36"/>
      <c r="T5" s="36"/>
      <c r="U5" s="15"/>
      <c r="V5" s="36"/>
      <c r="W5" s="36"/>
      <c r="X5" s="36"/>
      <c r="Y5" s="15"/>
      <c r="Z5" s="12"/>
      <c r="AA5" s="12"/>
      <c r="AB5" s="12"/>
      <c r="AC5" s="15"/>
      <c r="AL5" s="26"/>
      <c r="AM5" s="79"/>
    </row>
    <row r="6" spans="1:39" ht="15.75" x14ac:dyDescent="0.25">
      <c r="A6" s="26" t="s">
        <v>8</v>
      </c>
      <c r="B6" s="32">
        <v>2.9378559463986584</v>
      </c>
      <c r="C6" s="12">
        <v>3.1999999999999997</v>
      </c>
      <c r="D6" s="12">
        <v>4.0266666666666664</v>
      </c>
      <c r="E6" s="12">
        <v>4.1000000000000005</v>
      </c>
      <c r="F6" s="12">
        <v>4.2666666666666666</v>
      </c>
      <c r="G6" s="12">
        <v>4.6000000000000005</v>
      </c>
      <c r="H6" s="12">
        <f t="shared" si="0"/>
        <v>3.8551982132886651</v>
      </c>
      <c r="I6" s="15"/>
      <c r="J6" s="36"/>
      <c r="K6" s="36"/>
      <c r="L6" s="36"/>
      <c r="M6" s="15"/>
      <c r="N6" s="36"/>
      <c r="O6" s="36"/>
      <c r="P6" s="36"/>
      <c r="Q6" s="15"/>
      <c r="R6" s="36"/>
      <c r="S6" s="36"/>
      <c r="T6" s="36"/>
      <c r="U6" s="15"/>
      <c r="V6" s="36"/>
      <c r="W6" s="36"/>
      <c r="X6" s="36"/>
      <c r="Y6" s="15"/>
      <c r="Z6" s="12"/>
      <c r="AA6" s="12"/>
      <c r="AB6" s="12"/>
      <c r="AC6" s="15"/>
      <c r="AL6" s="26"/>
      <c r="AM6" s="79"/>
    </row>
    <row r="7" spans="1:39" ht="15.75" x14ac:dyDescent="0.25">
      <c r="A7" s="26" t="s">
        <v>9</v>
      </c>
      <c r="B7" s="32">
        <v>3.041876046901173</v>
      </c>
      <c r="C7" s="12">
        <v>3.3333333333333335</v>
      </c>
      <c r="D7" s="12">
        <v>4.3066666666666675</v>
      </c>
      <c r="E7" s="12">
        <v>4.2</v>
      </c>
      <c r="F7" s="12">
        <v>4.3666666666666663</v>
      </c>
      <c r="G7" s="12">
        <v>4.5666666666666664</v>
      </c>
      <c r="H7" s="12">
        <f t="shared" si="0"/>
        <v>3.9692015633724176</v>
      </c>
      <c r="I7" s="15"/>
      <c r="J7" s="36"/>
      <c r="K7" s="36"/>
      <c r="L7" s="36"/>
      <c r="M7" s="15"/>
      <c r="N7" s="36"/>
      <c r="O7" s="36"/>
      <c r="P7" s="36"/>
      <c r="Q7" s="15"/>
      <c r="R7" s="36"/>
      <c r="S7" s="36"/>
      <c r="T7" s="36"/>
      <c r="U7" s="15"/>
      <c r="V7" s="36"/>
      <c r="W7" s="36"/>
      <c r="X7" s="36"/>
      <c r="Y7" s="15"/>
      <c r="Z7" s="12"/>
      <c r="AA7" s="12"/>
      <c r="AB7" s="12"/>
      <c r="AC7" s="15"/>
      <c r="AL7" s="26"/>
      <c r="AM7" s="79"/>
    </row>
    <row r="8" spans="1:39" ht="15.75" x14ac:dyDescent="0.25">
      <c r="A8" s="26" t="s">
        <v>10</v>
      </c>
      <c r="B8" s="32">
        <v>3.31892797319933</v>
      </c>
      <c r="C8" s="12">
        <v>3.5333333333333332</v>
      </c>
      <c r="D8" s="12">
        <v>4.4200000000000008</v>
      </c>
      <c r="E8" s="12">
        <v>4.5</v>
      </c>
      <c r="F8" s="12">
        <v>4.7</v>
      </c>
      <c r="G8" s="12">
        <v>5.2333333333333334</v>
      </c>
      <c r="H8" s="12">
        <f t="shared" si="0"/>
        <v>4.2842657733109997</v>
      </c>
      <c r="I8" s="15"/>
      <c r="J8" s="36"/>
      <c r="K8" s="36"/>
      <c r="L8" s="36"/>
      <c r="M8" s="15"/>
      <c r="N8" s="36"/>
      <c r="O8" s="36"/>
      <c r="P8" s="36"/>
      <c r="Q8" s="15"/>
      <c r="R8" s="36"/>
      <c r="S8" s="36"/>
      <c r="T8" s="36"/>
      <c r="U8" s="15"/>
      <c r="V8" s="36"/>
      <c r="W8" s="36"/>
      <c r="X8" s="36"/>
      <c r="Y8" s="15"/>
      <c r="Z8" s="12"/>
      <c r="AA8" s="12"/>
      <c r="AB8" s="12"/>
      <c r="AC8" s="15"/>
      <c r="AL8" s="26"/>
      <c r="AM8" s="79"/>
    </row>
    <row r="9" spans="1:39" ht="15.75" x14ac:dyDescent="0.25">
      <c r="A9" s="26" t="s">
        <v>11</v>
      </c>
      <c r="B9" s="32">
        <v>3.5175879396984908</v>
      </c>
      <c r="C9" s="12">
        <v>3.8333333333333335</v>
      </c>
      <c r="D9" s="12">
        <v>4.62</v>
      </c>
      <c r="E9" s="12">
        <v>4.7</v>
      </c>
      <c r="F9" s="12">
        <v>4.8666666666666671</v>
      </c>
      <c r="G9" s="12">
        <v>5.3666666666666671</v>
      </c>
      <c r="H9" s="12">
        <f t="shared" si="0"/>
        <v>4.4840424343941931</v>
      </c>
      <c r="I9" s="15"/>
      <c r="J9" s="36"/>
      <c r="K9" s="36"/>
      <c r="L9" s="36"/>
      <c r="M9" s="15"/>
      <c r="N9" s="36"/>
      <c r="O9" s="36"/>
      <c r="P9" s="36"/>
      <c r="Q9" s="15"/>
      <c r="R9" s="36"/>
      <c r="S9" s="36"/>
      <c r="T9" s="36"/>
      <c r="U9" s="15"/>
      <c r="V9" s="36"/>
      <c r="W9" s="36"/>
      <c r="X9" s="36"/>
      <c r="Y9" s="15"/>
      <c r="Z9" s="12"/>
      <c r="AA9" s="12"/>
      <c r="AB9" s="12"/>
      <c r="AC9" s="15"/>
      <c r="AL9" s="26"/>
      <c r="AM9" s="79"/>
    </row>
    <row r="10" spans="1:39" ht="15.75" x14ac:dyDescent="0.25">
      <c r="A10" s="26" t="s">
        <v>12</v>
      </c>
      <c r="B10" s="32">
        <v>3.6105527638190935</v>
      </c>
      <c r="C10" s="12">
        <v>4</v>
      </c>
      <c r="D10" s="12">
        <v>4.7333333333333334</v>
      </c>
      <c r="E10" s="12">
        <v>4.833333333333333</v>
      </c>
      <c r="F10" s="12">
        <v>5</v>
      </c>
      <c r="G10" s="12">
        <v>5.4333333333333336</v>
      </c>
      <c r="H10" s="12">
        <f t="shared" si="0"/>
        <v>4.6017587939698492</v>
      </c>
      <c r="I10" s="15"/>
      <c r="J10" s="36"/>
      <c r="K10" s="36"/>
      <c r="L10" s="36"/>
      <c r="M10" s="15"/>
      <c r="N10" s="36"/>
      <c r="O10" s="36"/>
      <c r="P10" s="36"/>
      <c r="Q10" s="15"/>
      <c r="R10" s="36"/>
      <c r="S10" s="36"/>
      <c r="T10" s="36"/>
      <c r="U10" s="15"/>
      <c r="V10" s="36"/>
      <c r="W10" s="36"/>
      <c r="X10" s="36"/>
      <c r="Y10" s="15"/>
      <c r="Z10" s="12"/>
      <c r="AA10" s="12"/>
      <c r="AB10" s="12"/>
      <c r="AC10" s="15"/>
      <c r="AL10" s="26"/>
      <c r="AM10" s="79"/>
    </row>
    <row r="11" spans="1:39" ht="15.75" x14ac:dyDescent="0.25">
      <c r="A11" s="26" t="s">
        <v>13</v>
      </c>
      <c r="B11" s="32">
        <v>3.748408710217753</v>
      </c>
      <c r="C11" s="12">
        <v>4.1333333333333337</v>
      </c>
      <c r="D11" s="12">
        <v>4.82</v>
      </c>
      <c r="E11" s="12">
        <v>4.9666666666666668</v>
      </c>
      <c r="F11" s="12">
        <v>5.2666666666666666</v>
      </c>
      <c r="G11" s="12">
        <v>5.7666666666666666</v>
      </c>
      <c r="H11" s="12">
        <f t="shared" si="0"/>
        <v>4.783623673925181</v>
      </c>
      <c r="I11" s="15"/>
      <c r="J11" s="36"/>
      <c r="K11" s="36"/>
      <c r="L11" s="36"/>
      <c r="M11" s="15"/>
      <c r="N11" s="36"/>
      <c r="O11" s="36"/>
      <c r="P11" s="36"/>
      <c r="Q11" s="15"/>
      <c r="R11" s="36"/>
      <c r="S11" s="36"/>
      <c r="T11" s="36"/>
      <c r="U11" s="15"/>
      <c r="V11" s="36"/>
      <c r="W11" s="36"/>
      <c r="X11" s="36"/>
      <c r="Y11" s="15"/>
      <c r="Z11" s="12"/>
      <c r="AA11" s="12"/>
      <c r="AB11" s="12"/>
      <c r="AC11" s="15"/>
      <c r="AL11" s="26"/>
      <c r="AM11" s="79"/>
    </row>
    <row r="12" spans="1:39" ht="15.75" x14ac:dyDescent="0.25">
      <c r="A12" s="26" t="s">
        <v>14</v>
      </c>
      <c r="B12" s="32">
        <v>3.9562814070351737</v>
      </c>
      <c r="C12" s="12">
        <v>4.3666666666666663</v>
      </c>
      <c r="D12" s="12">
        <v>5.166666666666667</v>
      </c>
      <c r="E12" s="12">
        <v>5.5333333333333341</v>
      </c>
      <c r="F12" s="12">
        <v>5.6333333333333329</v>
      </c>
      <c r="G12" s="12">
        <v>5.8666666666666671</v>
      </c>
      <c r="H12" s="12">
        <f t="shared" si="0"/>
        <v>5.0871580122836404</v>
      </c>
      <c r="I12" s="15"/>
      <c r="J12" s="36"/>
      <c r="K12" s="36"/>
      <c r="L12" s="36"/>
      <c r="M12" s="15"/>
      <c r="N12" s="36"/>
      <c r="O12" s="36"/>
      <c r="P12" s="36"/>
      <c r="Q12" s="15"/>
      <c r="R12" s="36"/>
      <c r="S12" s="36"/>
      <c r="T12" s="36"/>
      <c r="U12" s="15"/>
      <c r="V12" s="36"/>
      <c r="W12" s="36"/>
      <c r="X12" s="36"/>
      <c r="Y12" s="15"/>
      <c r="Z12" s="12"/>
      <c r="AA12" s="12"/>
      <c r="AB12" s="12"/>
      <c r="AC12" s="15"/>
      <c r="AL12" s="26"/>
      <c r="AM12" s="79"/>
    </row>
    <row r="13" spans="1:39" ht="15.75" x14ac:dyDescent="0.25">
      <c r="B13" s="106">
        <v>0.48599999999999999</v>
      </c>
      <c r="C13" s="106">
        <v>0.497</v>
      </c>
      <c r="D13" s="106">
        <v>0.153</v>
      </c>
      <c r="E13" s="106">
        <v>0.23699999999999999</v>
      </c>
      <c r="F13" s="106">
        <v>5.0000000000000001E-3</v>
      </c>
      <c r="G13" s="106">
        <v>4.0000000000000001E-3</v>
      </c>
      <c r="H13" s="106">
        <v>4.4999999999999998E-2</v>
      </c>
    </row>
    <row r="14" spans="1:39" ht="15.75" x14ac:dyDescent="0.25">
      <c r="B14" s="106">
        <f>(2*B13/3)</f>
        <v>0.32400000000000001</v>
      </c>
      <c r="C14" s="106">
        <f t="shared" ref="C14:H14" si="1">(2*C13/3)</f>
        <v>0.33133333333333331</v>
      </c>
      <c r="D14" s="106">
        <f t="shared" si="1"/>
        <v>0.10199999999999999</v>
      </c>
      <c r="E14" s="106">
        <f t="shared" si="1"/>
        <v>0.158</v>
      </c>
      <c r="F14" s="106">
        <f t="shared" si="1"/>
        <v>3.3333333333333335E-3</v>
      </c>
      <c r="G14" s="106">
        <f t="shared" si="1"/>
        <v>2.6666666666666666E-3</v>
      </c>
      <c r="H14" s="106">
        <f t="shared" si="1"/>
        <v>0.03</v>
      </c>
      <c r="AL14" s="11"/>
    </row>
    <row r="15" spans="1:39" ht="15.75" x14ac:dyDescent="0.25">
      <c r="B15" s="106">
        <f>SQRT(B14)</f>
        <v>0.56920997883030833</v>
      </c>
      <c r="C15" s="106">
        <f t="shared" ref="C15:H15" si="2">SQRT(C14)</f>
        <v>0.57561561248226523</v>
      </c>
      <c r="D15" s="106">
        <f t="shared" si="2"/>
        <v>0.31937438845342625</v>
      </c>
      <c r="E15" s="106">
        <f t="shared" si="2"/>
        <v>0.39749213828703583</v>
      </c>
      <c r="F15" s="106">
        <f t="shared" si="2"/>
        <v>5.7735026918962581E-2</v>
      </c>
      <c r="G15" s="106">
        <f t="shared" si="2"/>
        <v>5.1639777949432225E-2</v>
      </c>
      <c r="H15" s="106">
        <f t="shared" si="2"/>
        <v>0.17320508075688773</v>
      </c>
      <c r="AL15" s="11"/>
    </row>
    <row r="16" spans="1:39" ht="15.75" x14ac:dyDescent="0.25">
      <c r="A16" s="107" t="s">
        <v>53</v>
      </c>
      <c r="B16" s="108">
        <f>B15*2.145</f>
        <v>1.2209554045910114</v>
      </c>
      <c r="C16" s="108">
        <f t="shared" ref="C16:H16" si="3">C15*2.145</f>
        <v>1.234695488774459</v>
      </c>
      <c r="D16" s="108">
        <f t="shared" si="3"/>
        <v>0.68505806323259932</v>
      </c>
      <c r="E16" s="108">
        <f t="shared" si="3"/>
        <v>0.85262063662569187</v>
      </c>
      <c r="F16" s="108">
        <f t="shared" si="3"/>
        <v>0.12384163274117474</v>
      </c>
      <c r="G16" s="108">
        <f t="shared" si="3"/>
        <v>0.11076732370153212</v>
      </c>
      <c r="H16" s="108">
        <f t="shared" si="3"/>
        <v>0.37152489822352419</v>
      </c>
      <c r="AL16" s="68"/>
    </row>
    <row r="17" spans="1:8" ht="15.75" x14ac:dyDescent="0.25">
      <c r="A17" s="26"/>
      <c r="B17" s="32"/>
      <c r="C17" s="42"/>
      <c r="D17" s="42"/>
      <c r="E17" s="42"/>
      <c r="F17" s="42"/>
      <c r="G17" s="42"/>
      <c r="H17" s="42"/>
    </row>
    <row r="18" spans="1:8" ht="15.75" x14ac:dyDescent="0.25">
      <c r="A18" s="26"/>
      <c r="B18" s="32"/>
      <c r="C18" s="42"/>
      <c r="D18" s="42"/>
      <c r="E18" s="42"/>
      <c r="F18" s="42"/>
      <c r="G18" s="42"/>
      <c r="H18" s="42"/>
    </row>
    <row r="19" spans="1:8" ht="15.75" x14ac:dyDescent="0.25">
      <c r="A19" s="26"/>
      <c r="B19" s="32"/>
      <c r="C19" s="42"/>
      <c r="D19" s="42"/>
      <c r="E19" s="42"/>
      <c r="F19" s="42"/>
      <c r="G19" s="42"/>
      <c r="H19" s="42"/>
    </row>
    <row r="20" spans="1:8" ht="15.75" x14ac:dyDescent="0.25">
      <c r="A20" s="26"/>
      <c r="B20" s="32"/>
      <c r="C20" s="42"/>
      <c r="D20" s="42"/>
      <c r="E20" s="42"/>
      <c r="F20" s="42"/>
      <c r="G20" s="42"/>
      <c r="H20" s="42"/>
    </row>
    <row r="21" spans="1:8" ht="15.75" x14ac:dyDescent="0.25">
      <c r="A21" s="26"/>
      <c r="B21" s="32"/>
      <c r="C21" s="42"/>
      <c r="D21" s="42"/>
      <c r="E21" s="42"/>
      <c r="F21" s="42"/>
      <c r="G21" s="42"/>
      <c r="H21" s="42"/>
    </row>
    <row r="22" spans="1:8" ht="15.75" x14ac:dyDescent="0.25">
      <c r="A22" s="26"/>
      <c r="B22" s="32"/>
      <c r="C22" s="42"/>
      <c r="D22" s="42"/>
      <c r="E22" s="42"/>
      <c r="F22" s="42"/>
      <c r="G22" s="42"/>
      <c r="H22" s="42"/>
    </row>
    <row r="23" spans="1:8" ht="15.75" x14ac:dyDescent="0.25">
      <c r="A23" s="26"/>
      <c r="B23" s="32"/>
      <c r="C23" s="42"/>
      <c r="D23" s="42"/>
      <c r="E23" s="42"/>
      <c r="F23" s="42"/>
      <c r="G23" s="42"/>
      <c r="H23" s="42"/>
    </row>
    <row r="24" spans="1:8" ht="15.75" x14ac:dyDescent="0.25">
      <c r="A24" s="26"/>
      <c r="B24" s="32"/>
      <c r="C24" s="42"/>
      <c r="D24" s="42"/>
      <c r="E24" s="42"/>
      <c r="F24" s="42"/>
      <c r="G24" s="42"/>
      <c r="H24" s="42"/>
    </row>
    <row r="25" spans="1:8" ht="15.75" x14ac:dyDescent="0.25">
      <c r="A25" s="26"/>
      <c r="B25" s="32"/>
      <c r="C25" s="42"/>
      <c r="D25" s="42"/>
      <c r="E25" s="42"/>
      <c r="F25" s="42"/>
      <c r="G25" s="42"/>
      <c r="H25" s="4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A25" workbookViewId="0">
      <selection activeCell="H52" sqref="H52"/>
    </sheetView>
  </sheetViews>
  <sheetFormatPr defaultRowHeight="15.75" x14ac:dyDescent="0.25"/>
  <cols>
    <col min="1" max="34" width="9.140625" style="50"/>
    <col min="35" max="35" width="9.5703125" style="50" bestFit="1" customWidth="1"/>
    <col min="36" max="36" width="10.7109375" style="50" bestFit="1" customWidth="1"/>
    <col min="37" max="37" width="9.5703125" style="50" bestFit="1" customWidth="1"/>
    <col min="38" max="16384" width="9.140625" style="50"/>
  </cols>
  <sheetData>
    <row r="1" spans="1:37" x14ac:dyDescent="0.25">
      <c r="I1" s="51" t="s">
        <v>33</v>
      </c>
    </row>
    <row r="2" spans="1:37" x14ac:dyDescent="0.25">
      <c r="C2" s="53" t="s">
        <v>23</v>
      </c>
      <c r="G2" s="53">
        <v>2013</v>
      </c>
      <c r="K2" s="53" t="s">
        <v>16</v>
      </c>
      <c r="O2" s="53">
        <v>2014</v>
      </c>
      <c r="S2" s="53" t="s">
        <v>17</v>
      </c>
      <c r="W2" s="53">
        <v>2015</v>
      </c>
      <c r="AA2" s="50" t="s">
        <v>21</v>
      </c>
      <c r="AE2" s="64"/>
      <c r="AF2" s="64" t="s">
        <v>25</v>
      </c>
      <c r="AG2" s="64"/>
      <c r="AH2" s="64"/>
    </row>
    <row r="3" spans="1:37" x14ac:dyDescent="0.25">
      <c r="A3" s="26" t="s">
        <v>22</v>
      </c>
      <c r="B3" s="26" t="s">
        <v>2</v>
      </c>
      <c r="C3" s="26" t="s">
        <v>3</v>
      </c>
      <c r="D3" s="26" t="s">
        <v>4</v>
      </c>
      <c r="E3" s="101" t="s">
        <v>5</v>
      </c>
      <c r="F3" s="26" t="s">
        <v>2</v>
      </c>
      <c r="G3" s="26" t="s">
        <v>3</v>
      </c>
      <c r="H3" s="26" t="s">
        <v>4</v>
      </c>
      <c r="I3" s="101" t="s">
        <v>5</v>
      </c>
      <c r="J3" s="26" t="s">
        <v>2</v>
      </c>
      <c r="K3" s="26" t="s">
        <v>3</v>
      </c>
      <c r="L3" s="26" t="s">
        <v>4</v>
      </c>
      <c r="M3" s="101" t="s">
        <v>5</v>
      </c>
      <c r="N3" s="26" t="s">
        <v>2</v>
      </c>
      <c r="O3" s="26" t="s">
        <v>3</v>
      </c>
      <c r="P3" s="26" t="s">
        <v>4</v>
      </c>
      <c r="Q3" s="101" t="s">
        <v>5</v>
      </c>
      <c r="R3" s="26" t="s">
        <v>2</v>
      </c>
      <c r="S3" s="26" t="s">
        <v>3</v>
      </c>
      <c r="T3" s="26" t="s">
        <v>4</v>
      </c>
      <c r="U3" s="101" t="s">
        <v>5</v>
      </c>
      <c r="V3" s="26" t="s">
        <v>2</v>
      </c>
      <c r="W3" s="26" t="s">
        <v>3</v>
      </c>
      <c r="X3" s="26" t="s">
        <v>4</v>
      </c>
      <c r="Y3" s="101" t="s">
        <v>5</v>
      </c>
      <c r="Z3" s="26" t="s">
        <v>2</v>
      </c>
      <c r="AA3" s="26" t="s">
        <v>3</v>
      </c>
      <c r="AB3" s="26" t="s">
        <v>4</v>
      </c>
      <c r="AC3" s="101" t="s">
        <v>5</v>
      </c>
      <c r="AE3" s="49" t="s">
        <v>30</v>
      </c>
      <c r="AF3" s="49" t="s">
        <v>37</v>
      </c>
      <c r="AG3" s="49" t="s">
        <v>38</v>
      </c>
      <c r="AH3" s="49" t="s">
        <v>39</v>
      </c>
      <c r="AJ3" s="72" t="s">
        <v>54</v>
      </c>
    </row>
    <row r="4" spans="1:37" x14ac:dyDescent="0.25">
      <c r="A4" s="26" t="s">
        <v>6</v>
      </c>
      <c r="B4" s="47">
        <v>99.48</v>
      </c>
      <c r="C4" s="47">
        <v>86</v>
      </c>
      <c r="D4" s="47">
        <v>125.44</v>
      </c>
      <c r="E4" s="102">
        <v>103.64</v>
      </c>
      <c r="F4" s="69">
        <v>78.400000000000006</v>
      </c>
      <c r="G4" s="69">
        <v>95.6</v>
      </c>
      <c r="H4" s="69">
        <v>90.4</v>
      </c>
      <c r="I4" s="69">
        <v>88.133333333333326</v>
      </c>
      <c r="J4" s="69">
        <v>82</v>
      </c>
      <c r="K4" s="69">
        <v>85</v>
      </c>
      <c r="L4" s="69">
        <v>86</v>
      </c>
      <c r="M4" s="69">
        <f>AVERAGE(J4:L4)</f>
        <v>84.333333333333329</v>
      </c>
      <c r="N4" s="69">
        <v>95</v>
      </c>
      <c r="O4" s="69">
        <v>85</v>
      </c>
      <c r="P4" s="69">
        <v>75</v>
      </c>
      <c r="Q4" s="69">
        <v>85</v>
      </c>
      <c r="R4" s="69">
        <v>82</v>
      </c>
      <c r="S4" s="69">
        <v>81</v>
      </c>
      <c r="T4" s="69">
        <v>81</v>
      </c>
      <c r="U4" s="69">
        <v>81.333333333333329</v>
      </c>
      <c r="V4" s="69">
        <v>78</v>
      </c>
      <c r="W4" s="69">
        <v>79</v>
      </c>
      <c r="X4" s="69">
        <v>78</v>
      </c>
      <c r="Y4" s="69">
        <v>78.333333333333329</v>
      </c>
      <c r="Z4" s="69">
        <f>(B4+F4+J4+N4+R4+V4)/6</f>
        <v>85.813333333333333</v>
      </c>
      <c r="AA4" s="69">
        <f t="shared" ref="AA4:AB4" si="0">(C4+G4+K4+O4+S4+W4)/6</f>
        <v>85.266666666666666</v>
      </c>
      <c r="AB4" s="69">
        <f t="shared" si="0"/>
        <v>89.306666666666672</v>
      </c>
      <c r="AC4" s="69">
        <f>AVERAGE(Z4:AB4)</f>
        <v>86.795555555555552</v>
      </c>
      <c r="AE4" s="65" t="s">
        <v>6</v>
      </c>
      <c r="AF4" s="66">
        <v>86.795555555555552</v>
      </c>
      <c r="AG4" s="66">
        <v>11.258333333333335</v>
      </c>
      <c r="AH4" s="66">
        <v>177.97222222222226</v>
      </c>
    </row>
    <row r="5" spans="1:37" x14ac:dyDescent="0.25">
      <c r="A5" s="26" t="s">
        <v>7</v>
      </c>
      <c r="B5" s="48">
        <v>142.88</v>
      </c>
      <c r="C5" s="47">
        <v>120.72</v>
      </c>
      <c r="D5" s="47">
        <v>127.6</v>
      </c>
      <c r="E5" s="102">
        <v>130.4</v>
      </c>
      <c r="F5" s="69">
        <v>146.80000000000001</v>
      </c>
      <c r="G5" s="69">
        <v>125.5</v>
      </c>
      <c r="H5" s="69">
        <v>130.6</v>
      </c>
      <c r="I5" s="69">
        <v>134.29999999999998</v>
      </c>
      <c r="J5" s="69">
        <v>139</v>
      </c>
      <c r="K5" s="69">
        <v>142</v>
      </c>
      <c r="L5" s="69">
        <v>142.5</v>
      </c>
      <c r="M5" s="69">
        <f t="shared" ref="M5:M12" si="1">AVERAGE(J5:L5)</f>
        <v>141.16666666666666</v>
      </c>
      <c r="N5" s="69">
        <v>136</v>
      </c>
      <c r="O5" s="69">
        <v>144</v>
      </c>
      <c r="P5" s="69">
        <v>154</v>
      </c>
      <c r="Q5" s="69">
        <v>144.66666666666666</v>
      </c>
      <c r="R5" s="69">
        <v>148</v>
      </c>
      <c r="S5" s="69">
        <v>147</v>
      </c>
      <c r="T5" s="69">
        <v>147</v>
      </c>
      <c r="U5" s="69">
        <v>147.33333333333334</v>
      </c>
      <c r="V5" s="69">
        <v>150</v>
      </c>
      <c r="W5" s="69">
        <v>150</v>
      </c>
      <c r="X5" s="69">
        <v>149</v>
      </c>
      <c r="Y5" s="69">
        <v>149.66666666666666</v>
      </c>
      <c r="Z5" s="69">
        <f t="shared" ref="Z5:Z12" si="2">(B5+F5+J5+N5+R5+V5)/6</f>
        <v>143.78</v>
      </c>
      <c r="AA5" s="69">
        <f t="shared" ref="AA5:AA12" si="3">(C5+G5+K5+O5+S5+W5)/6</f>
        <v>138.20333333333335</v>
      </c>
      <c r="AB5" s="69">
        <f t="shared" ref="AB5:AB12" si="4">(D5+H5+L5+P5+T5+X5)/6</f>
        <v>141.78333333333333</v>
      </c>
      <c r="AC5" s="69">
        <f t="shared" ref="AC5:AC12" si="5">AVERAGE(Z5:AB5)</f>
        <v>141.25555555555556</v>
      </c>
      <c r="AE5" s="65" t="s">
        <v>7</v>
      </c>
      <c r="AF5" s="66">
        <v>141.25555555555556</v>
      </c>
      <c r="AG5" s="66">
        <v>31.35166666666667</v>
      </c>
      <c r="AH5" s="66">
        <v>253.63333333333333</v>
      </c>
      <c r="AI5" s="69">
        <f>100*(AF5-AF4)/AF4</f>
        <v>62.745148241077388</v>
      </c>
      <c r="AJ5" s="69">
        <f>100*(AG5-AG4)/AG4</f>
        <v>178.47520355292374</v>
      </c>
      <c r="AK5" s="69">
        <f>100*(AH5-AH4)/AH4</f>
        <v>42.512876541282942</v>
      </c>
    </row>
    <row r="6" spans="1:37" x14ac:dyDescent="0.25">
      <c r="A6" s="26" t="s">
        <v>8</v>
      </c>
      <c r="B6" s="47">
        <v>113.68</v>
      </c>
      <c r="C6" s="47">
        <v>117.2</v>
      </c>
      <c r="D6" s="47">
        <v>117.6</v>
      </c>
      <c r="E6" s="102">
        <v>116.16000000000001</v>
      </c>
      <c r="F6" s="69">
        <v>113.6</v>
      </c>
      <c r="G6" s="69">
        <v>145</v>
      </c>
      <c r="H6" s="69">
        <v>109.7</v>
      </c>
      <c r="I6" s="69">
        <v>122.76666666666667</v>
      </c>
      <c r="J6" s="69">
        <v>139.5</v>
      </c>
      <c r="K6" s="69">
        <v>139</v>
      </c>
      <c r="L6" s="69">
        <v>136</v>
      </c>
      <c r="M6" s="69">
        <f t="shared" si="1"/>
        <v>138.16666666666666</v>
      </c>
      <c r="N6" s="69">
        <v>145</v>
      </c>
      <c r="O6" s="69">
        <v>156</v>
      </c>
      <c r="P6" s="69">
        <v>155</v>
      </c>
      <c r="Q6" s="69">
        <v>152</v>
      </c>
      <c r="R6" s="69">
        <v>154</v>
      </c>
      <c r="S6" s="69">
        <v>154</v>
      </c>
      <c r="T6" s="69">
        <v>155</v>
      </c>
      <c r="U6" s="69">
        <v>154.33333333333334</v>
      </c>
      <c r="V6" s="69">
        <v>157</v>
      </c>
      <c r="W6" s="69">
        <v>158</v>
      </c>
      <c r="X6" s="69">
        <v>157</v>
      </c>
      <c r="Y6" s="69">
        <v>157.33333333333334</v>
      </c>
      <c r="Z6" s="69">
        <f t="shared" si="2"/>
        <v>137.13</v>
      </c>
      <c r="AA6" s="69">
        <f t="shared" si="3"/>
        <v>144.86666666666667</v>
      </c>
      <c r="AB6" s="69">
        <f t="shared" si="4"/>
        <v>138.38333333333333</v>
      </c>
      <c r="AC6" s="69">
        <f t="shared" si="5"/>
        <v>140.12666666666667</v>
      </c>
      <c r="AE6" s="65" t="s">
        <v>8</v>
      </c>
      <c r="AF6" s="66">
        <v>140.12666666666667</v>
      </c>
      <c r="AG6" s="66">
        <v>31.188888888888894</v>
      </c>
      <c r="AH6" s="66">
        <v>254.61111111111111</v>
      </c>
      <c r="AI6" s="69">
        <f>100*(AF6-AF4)/AF4</f>
        <v>61.444518408520665</v>
      </c>
      <c r="AJ6" s="69">
        <f>100*(AG6-AG4)/AG4</f>
        <v>177.0293609671848</v>
      </c>
      <c r="AK6" s="69">
        <f>100*(AH6-AH4)/AH4</f>
        <v>43.062275636023074</v>
      </c>
    </row>
    <row r="7" spans="1:37" x14ac:dyDescent="0.25">
      <c r="A7" s="26" t="s">
        <v>9</v>
      </c>
      <c r="B7" s="47">
        <v>133.28</v>
      </c>
      <c r="C7" s="48">
        <v>119</v>
      </c>
      <c r="D7" s="48">
        <v>114.6</v>
      </c>
      <c r="E7" s="102">
        <v>122.29333333333334</v>
      </c>
      <c r="F7" s="69">
        <v>133</v>
      </c>
      <c r="G7" s="69">
        <v>120</v>
      </c>
      <c r="H7" s="69">
        <v>122.6</v>
      </c>
      <c r="I7" s="69">
        <v>125.2</v>
      </c>
      <c r="J7" s="69">
        <v>139</v>
      </c>
      <c r="K7" s="69">
        <v>140.5</v>
      </c>
      <c r="L7" s="69">
        <v>141</v>
      </c>
      <c r="M7" s="69">
        <f t="shared" si="1"/>
        <v>140.16666666666666</v>
      </c>
      <c r="N7" s="69">
        <v>143</v>
      </c>
      <c r="O7" s="69">
        <v>161</v>
      </c>
      <c r="P7" s="69">
        <v>166</v>
      </c>
      <c r="Q7" s="69">
        <v>156.66666666666666</v>
      </c>
      <c r="R7" s="69">
        <v>158</v>
      </c>
      <c r="S7" s="69">
        <v>160</v>
      </c>
      <c r="T7" s="69">
        <v>159</v>
      </c>
      <c r="U7" s="69">
        <v>159</v>
      </c>
      <c r="V7" s="69">
        <v>157</v>
      </c>
      <c r="W7" s="69">
        <v>158</v>
      </c>
      <c r="X7" s="69">
        <v>159</v>
      </c>
      <c r="Y7" s="69">
        <v>158</v>
      </c>
      <c r="Z7" s="69">
        <f t="shared" si="2"/>
        <v>143.88</v>
      </c>
      <c r="AA7" s="69">
        <f t="shared" si="3"/>
        <v>143.08333333333334</v>
      </c>
      <c r="AB7" s="69">
        <f t="shared" si="4"/>
        <v>143.70000000000002</v>
      </c>
      <c r="AC7" s="69">
        <f t="shared" si="5"/>
        <v>143.55444444444447</v>
      </c>
      <c r="AE7" s="65" t="s">
        <v>9</v>
      </c>
      <c r="AF7" s="66">
        <v>143.55444444444447</v>
      </c>
      <c r="AG7" s="66">
        <v>31.143888888888892</v>
      </c>
      <c r="AH7" s="66">
        <v>258.87222222222221</v>
      </c>
      <c r="AI7" s="69">
        <f>100*(AF7-AF4)/AF4</f>
        <v>65.393773362691419</v>
      </c>
      <c r="AJ7" s="69">
        <f>100*(AG7-AG4)/AG4</f>
        <v>176.62965704416482</v>
      </c>
      <c r="AK7" s="69">
        <f>100*(AH7-AH4)/AH4</f>
        <v>45.456531918214417</v>
      </c>
    </row>
    <row r="8" spans="1:37" x14ac:dyDescent="0.25">
      <c r="A8" s="26" t="s">
        <v>10</v>
      </c>
      <c r="B8" s="48">
        <v>125.49</v>
      </c>
      <c r="C8" s="48">
        <v>123.68</v>
      </c>
      <c r="D8" s="48">
        <v>124.6</v>
      </c>
      <c r="E8" s="102">
        <v>124.58999999999999</v>
      </c>
      <c r="F8" s="69">
        <v>129.30000000000001</v>
      </c>
      <c r="G8" s="69">
        <v>131.5</v>
      </c>
      <c r="H8" s="69">
        <v>120.6</v>
      </c>
      <c r="I8" s="69">
        <v>127.13333333333333</v>
      </c>
      <c r="J8" s="69">
        <v>148</v>
      </c>
      <c r="K8" s="69">
        <v>146</v>
      </c>
      <c r="L8" s="69">
        <v>145</v>
      </c>
      <c r="M8" s="69">
        <f t="shared" si="1"/>
        <v>146.33333333333334</v>
      </c>
      <c r="N8" s="69">
        <v>188</v>
      </c>
      <c r="O8" s="69">
        <v>147</v>
      </c>
      <c r="P8" s="69">
        <v>148</v>
      </c>
      <c r="Q8" s="69">
        <v>161</v>
      </c>
      <c r="R8" s="69">
        <v>165</v>
      </c>
      <c r="S8" s="69">
        <v>165</v>
      </c>
      <c r="T8" s="69">
        <v>166</v>
      </c>
      <c r="U8" s="69">
        <v>165.33333333333334</v>
      </c>
      <c r="V8" s="69">
        <v>169</v>
      </c>
      <c r="W8" s="69">
        <v>168</v>
      </c>
      <c r="X8" s="69">
        <v>169</v>
      </c>
      <c r="Y8" s="69">
        <v>168.66666666666666</v>
      </c>
      <c r="Z8" s="69">
        <f t="shared" si="2"/>
        <v>154.13166666666666</v>
      </c>
      <c r="AA8" s="69">
        <f t="shared" si="3"/>
        <v>146.86333333333334</v>
      </c>
      <c r="AB8" s="69">
        <f t="shared" si="4"/>
        <v>145.53333333333333</v>
      </c>
      <c r="AC8" s="69">
        <f t="shared" si="5"/>
        <v>148.84277777777777</v>
      </c>
      <c r="AE8" s="65" t="s">
        <v>10</v>
      </c>
      <c r="AF8" s="66">
        <v>148.84277777777777</v>
      </c>
      <c r="AG8" s="66">
        <v>32.760555555555555</v>
      </c>
      <c r="AH8" s="66">
        <v>262.71111111111111</v>
      </c>
      <c r="AI8" s="69">
        <f>100*(AF8-AF4)/AF4</f>
        <v>71.486635260381988</v>
      </c>
      <c r="AJ8" s="69">
        <f>100*(AG8-AG4)/AG4</f>
        <v>190.98939057488278</v>
      </c>
      <c r="AK8" s="69">
        <f>100*(AH8-AH4)/AH4</f>
        <v>47.613547682222539</v>
      </c>
    </row>
    <row r="9" spans="1:37" x14ac:dyDescent="0.25">
      <c r="A9" s="26" t="s">
        <v>11</v>
      </c>
      <c r="B9" s="48">
        <v>123</v>
      </c>
      <c r="C9" s="48">
        <v>125.68</v>
      </c>
      <c r="D9" s="48">
        <v>129.6</v>
      </c>
      <c r="E9" s="102">
        <v>126.09333333333332</v>
      </c>
      <c r="F9" s="69">
        <v>137</v>
      </c>
      <c r="G9" s="69">
        <v>135.6</v>
      </c>
      <c r="H9" s="69">
        <v>137</v>
      </c>
      <c r="I9" s="69">
        <v>136.53333333333333</v>
      </c>
      <c r="J9" s="69">
        <v>140</v>
      </c>
      <c r="K9" s="69">
        <v>162</v>
      </c>
      <c r="L9" s="69">
        <v>164.2</v>
      </c>
      <c r="M9" s="69">
        <f t="shared" si="1"/>
        <v>155.4</v>
      </c>
      <c r="N9" s="69">
        <v>163</v>
      </c>
      <c r="O9" s="69">
        <v>168</v>
      </c>
      <c r="P9" s="69">
        <v>165</v>
      </c>
      <c r="Q9" s="69">
        <v>165.33333333333334</v>
      </c>
      <c r="R9" s="69">
        <v>170</v>
      </c>
      <c r="S9" s="69">
        <v>169</v>
      </c>
      <c r="T9" s="69">
        <v>170</v>
      </c>
      <c r="U9" s="69">
        <v>169.66666666666666</v>
      </c>
      <c r="V9" s="69">
        <v>174</v>
      </c>
      <c r="W9" s="69">
        <v>175</v>
      </c>
      <c r="X9" s="69">
        <v>176</v>
      </c>
      <c r="Y9" s="69">
        <v>175</v>
      </c>
      <c r="Z9" s="69">
        <f t="shared" si="2"/>
        <v>151.16666666666666</v>
      </c>
      <c r="AA9" s="69">
        <f t="shared" si="3"/>
        <v>155.88</v>
      </c>
      <c r="AB9" s="69">
        <f t="shared" si="4"/>
        <v>156.96666666666667</v>
      </c>
      <c r="AC9" s="69">
        <f t="shared" si="5"/>
        <v>154.67111111111112</v>
      </c>
      <c r="AE9" s="65" t="s">
        <v>11</v>
      </c>
      <c r="AF9" s="66">
        <v>154.67111111111112</v>
      </c>
      <c r="AG9" s="66">
        <v>34.556666666666665</v>
      </c>
      <c r="AH9" s="66">
        <v>270.66666666666669</v>
      </c>
      <c r="AI9" s="69">
        <f>100*(AF9-AF4)/AF4</f>
        <v>78.201648829945228</v>
      </c>
      <c r="AJ9" s="69">
        <f>100*(AG9-AG4)/AG4</f>
        <v>206.9430051813471</v>
      </c>
      <c r="AK9" s="69">
        <f>100*(AH9-AH4)/AH4</f>
        <v>52.083658498517231</v>
      </c>
    </row>
    <row r="10" spans="1:37" x14ac:dyDescent="0.25">
      <c r="A10" s="26" t="s">
        <v>12</v>
      </c>
      <c r="B10" s="48">
        <v>123</v>
      </c>
      <c r="C10" s="48">
        <v>128</v>
      </c>
      <c r="D10" s="47">
        <v>127</v>
      </c>
      <c r="E10" s="102">
        <v>126</v>
      </c>
      <c r="F10" s="69">
        <v>135</v>
      </c>
      <c r="G10" s="69">
        <v>140.6</v>
      </c>
      <c r="H10" s="69">
        <v>136</v>
      </c>
      <c r="I10" s="69">
        <v>137.20000000000002</v>
      </c>
      <c r="J10" s="69">
        <v>153.5</v>
      </c>
      <c r="K10" s="69">
        <v>156</v>
      </c>
      <c r="L10" s="69">
        <v>160.5</v>
      </c>
      <c r="M10" s="69">
        <f t="shared" si="1"/>
        <v>156.66666666666666</v>
      </c>
      <c r="N10" s="69">
        <v>166.8</v>
      </c>
      <c r="O10" s="69">
        <v>171</v>
      </c>
      <c r="P10" s="69">
        <v>164</v>
      </c>
      <c r="Q10" s="69">
        <v>167.26666666666668</v>
      </c>
      <c r="R10" s="69">
        <v>170</v>
      </c>
      <c r="S10" s="69">
        <v>172</v>
      </c>
      <c r="T10" s="69">
        <v>170</v>
      </c>
      <c r="U10" s="69">
        <v>170.66666666666666</v>
      </c>
      <c r="V10" s="69">
        <v>176</v>
      </c>
      <c r="W10" s="69">
        <v>177</v>
      </c>
      <c r="X10" s="69">
        <v>175</v>
      </c>
      <c r="Y10" s="69">
        <v>176</v>
      </c>
      <c r="Z10" s="69">
        <f t="shared" si="2"/>
        <v>154.04999999999998</v>
      </c>
      <c r="AA10" s="69">
        <f t="shared" si="3"/>
        <v>157.43333333333334</v>
      </c>
      <c r="AB10" s="69">
        <f t="shared" si="4"/>
        <v>155.41666666666666</v>
      </c>
      <c r="AC10" s="69">
        <f t="shared" si="5"/>
        <v>155.63333333333333</v>
      </c>
      <c r="AE10" s="65" t="s">
        <v>12</v>
      </c>
      <c r="AF10" s="66">
        <v>155.63333333333333</v>
      </c>
      <c r="AG10" s="66">
        <v>34.792222222222222</v>
      </c>
      <c r="AH10" s="66">
        <v>274.26111111111112</v>
      </c>
      <c r="AI10" s="69">
        <f>100*(AF10-AF4)/AF4</f>
        <v>79.310256541553585</v>
      </c>
      <c r="AJ10" s="69">
        <f>100*(AG10-AG4)/AG4</f>
        <v>209.03528250678505</v>
      </c>
      <c r="AK10" s="69">
        <f>100*(AH10-AH4)/AH4</f>
        <v>54.103324488840308</v>
      </c>
    </row>
    <row r="11" spans="1:37" x14ac:dyDescent="0.25">
      <c r="A11" s="26" t="s">
        <v>13</v>
      </c>
      <c r="B11" s="48">
        <v>127.6</v>
      </c>
      <c r="C11" s="47">
        <v>133.68</v>
      </c>
      <c r="D11" s="47">
        <v>137.16</v>
      </c>
      <c r="E11" s="102">
        <v>132.8133333333333</v>
      </c>
      <c r="F11" s="69">
        <v>131.5</v>
      </c>
      <c r="G11" s="69">
        <v>150.6</v>
      </c>
      <c r="H11" s="69">
        <v>140.80000000000001</v>
      </c>
      <c r="I11" s="69">
        <v>140.96666666666667</v>
      </c>
      <c r="J11" s="69">
        <v>148.5</v>
      </c>
      <c r="K11" s="69">
        <v>166</v>
      </c>
      <c r="L11" s="69">
        <v>174</v>
      </c>
      <c r="M11" s="69">
        <f t="shared" si="1"/>
        <v>162.83333333333334</v>
      </c>
      <c r="N11" s="69">
        <v>170</v>
      </c>
      <c r="O11" s="69">
        <v>167</v>
      </c>
      <c r="P11" s="69">
        <v>169</v>
      </c>
      <c r="Q11" s="69">
        <v>168.66666666666666</v>
      </c>
      <c r="R11" s="69">
        <v>180</v>
      </c>
      <c r="S11" s="69">
        <v>179</v>
      </c>
      <c r="T11" s="69">
        <v>178</v>
      </c>
      <c r="U11" s="69">
        <v>179</v>
      </c>
      <c r="V11" s="69">
        <v>182</v>
      </c>
      <c r="W11" s="69">
        <v>183</v>
      </c>
      <c r="X11" s="69">
        <v>184</v>
      </c>
      <c r="Y11" s="69">
        <v>183</v>
      </c>
      <c r="Z11" s="69">
        <f t="shared" si="2"/>
        <v>156.6</v>
      </c>
      <c r="AA11" s="69">
        <f t="shared" si="3"/>
        <v>163.21333333333334</v>
      </c>
      <c r="AB11" s="69">
        <f t="shared" si="4"/>
        <v>163.82666666666668</v>
      </c>
      <c r="AC11" s="69">
        <f t="shared" si="5"/>
        <v>161.21333333333334</v>
      </c>
      <c r="AE11" s="65" t="s">
        <v>13</v>
      </c>
      <c r="AF11" s="66">
        <v>161.21333333333334</v>
      </c>
      <c r="AG11" s="66">
        <v>38.138333333333328</v>
      </c>
      <c r="AH11" s="66">
        <v>281.32777777777773</v>
      </c>
      <c r="AI11" s="69">
        <f t="shared" ref="AI11:AK12" si="6">100*(AF11-AF4)/AF4</f>
        <v>85.739157150903793</v>
      </c>
      <c r="AJ11" s="69">
        <f t="shared" si="6"/>
        <v>238.75647668393776</v>
      </c>
      <c r="AK11" s="69">
        <f t="shared" si="6"/>
        <v>58.073981582643924</v>
      </c>
    </row>
    <row r="12" spans="1:37" x14ac:dyDescent="0.25">
      <c r="A12" s="26" t="s">
        <v>14</v>
      </c>
      <c r="B12" s="47">
        <v>152</v>
      </c>
      <c r="C12" s="48">
        <v>138.6</v>
      </c>
      <c r="D12" s="48">
        <v>133.36000000000001</v>
      </c>
      <c r="E12" s="102">
        <v>141.32000000000002</v>
      </c>
      <c r="F12" s="69">
        <v>140.6</v>
      </c>
      <c r="G12" s="69">
        <v>159.30000000000001</v>
      </c>
      <c r="H12" s="69">
        <v>143</v>
      </c>
      <c r="I12" s="69">
        <v>147.63333333333333</v>
      </c>
      <c r="J12" s="69">
        <v>157.5</v>
      </c>
      <c r="K12" s="69">
        <v>196</v>
      </c>
      <c r="L12" s="69">
        <v>171.5</v>
      </c>
      <c r="M12" s="69">
        <f t="shared" si="1"/>
        <v>175</v>
      </c>
      <c r="N12" s="69">
        <v>180</v>
      </c>
      <c r="O12" s="69">
        <v>184</v>
      </c>
      <c r="P12" s="69">
        <v>180</v>
      </c>
      <c r="Q12" s="69">
        <v>181.33333333333334</v>
      </c>
      <c r="R12" s="69">
        <v>182</v>
      </c>
      <c r="S12" s="69">
        <v>182</v>
      </c>
      <c r="T12" s="69">
        <v>182</v>
      </c>
      <c r="U12" s="69">
        <v>182</v>
      </c>
      <c r="V12" s="69">
        <v>186</v>
      </c>
      <c r="W12" s="69">
        <v>188</v>
      </c>
      <c r="X12" s="69">
        <v>187</v>
      </c>
      <c r="Y12" s="69">
        <v>187</v>
      </c>
      <c r="Z12" s="69">
        <f t="shared" si="2"/>
        <v>166.35</v>
      </c>
      <c r="AA12" s="69">
        <f t="shared" si="3"/>
        <v>174.65</v>
      </c>
      <c r="AB12" s="69">
        <f t="shared" si="4"/>
        <v>166.14333333333335</v>
      </c>
      <c r="AC12" s="69">
        <f t="shared" si="5"/>
        <v>169.04777777777778</v>
      </c>
      <c r="AE12" s="65" t="s">
        <v>14</v>
      </c>
      <c r="AF12" s="66">
        <v>169.04777777777778</v>
      </c>
      <c r="AG12" s="66">
        <v>40.187222222222225</v>
      </c>
      <c r="AH12" s="66">
        <v>289.29444444444448</v>
      </c>
      <c r="AI12" s="69">
        <f t="shared" si="6"/>
        <v>19.675135687878548</v>
      </c>
      <c r="AJ12" s="69">
        <f t="shared" si="6"/>
        <v>28.182092038346351</v>
      </c>
      <c r="AK12" s="69">
        <f t="shared" si="6"/>
        <v>14.060104262496184</v>
      </c>
    </row>
    <row r="13" spans="1:37" x14ac:dyDescent="0.25">
      <c r="AF13" s="11">
        <v>11.77</v>
      </c>
      <c r="AG13" s="11">
        <v>1.296</v>
      </c>
      <c r="AH13" s="11">
        <v>74.03</v>
      </c>
    </row>
    <row r="14" spans="1:37" x14ac:dyDescent="0.25">
      <c r="AF14" s="11">
        <f>(2*AF13/3)</f>
        <v>7.8466666666666667</v>
      </c>
      <c r="AG14" s="11">
        <f>(2*AG13/3)</f>
        <v>0.86399999999999999</v>
      </c>
      <c r="AH14" s="11">
        <f>(2*AH13/3)</f>
        <v>49.353333333333332</v>
      </c>
    </row>
    <row r="15" spans="1:37" x14ac:dyDescent="0.25">
      <c r="AF15" s="11">
        <f>SQRT(AF14)</f>
        <v>2.8011902232205985</v>
      </c>
      <c r="AG15" s="11">
        <f>SQRT(AG14)</f>
        <v>0.92951600308978</v>
      </c>
      <c r="AH15" s="11">
        <f>SQRT(AH14)</f>
        <v>7.0251927612936953</v>
      </c>
    </row>
    <row r="16" spans="1:37" x14ac:dyDescent="0.25">
      <c r="AE16" s="53" t="s">
        <v>26</v>
      </c>
      <c r="AF16" s="68">
        <f>AF15*2.145</f>
        <v>6.0085530288081843</v>
      </c>
      <c r="AG16" s="68">
        <f>AG15*2.145</f>
        <v>1.9938118266275782</v>
      </c>
      <c r="AH16" s="68">
        <f>AH15*2.145</f>
        <v>15.069038472974977</v>
      </c>
    </row>
    <row r="18" spans="1:29" x14ac:dyDescent="0.25">
      <c r="I18" s="51" t="s">
        <v>34</v>
      </c>
    </row>
    <row r="19" spans="1:29" x14ac:dyDescent="0.25">
      <c r="C19" s="53" t="s">
        <v>23</v>
      </c>
      <c r="G19" s="53">
        <v>2013</v>
      </c>
      <c r="K19" s="53" t="s">
        <v>16</v>
      </c>
      <c r="O19" s="53">
        <v>2014</v>
      </c>
      <c r="S19" s="53" t="s">
        <v>17</v>
      </c>
      <c r="W19" s="53">
        <v>2015</v>
      </c>
      <c r="AA19" s="50" t="s">
        <v>21</v>
      </c>
    </row>
    <row r="20" spans="1:29" x14ac:dyDescent="0.25">
      <c r="A20" s="26" t="s">
        <v>22</v>
      </c>
      <c r="B20" s="26" t="s">
        <v>2</v>
      </c>
      <c r="C20" s="26" t="s">
        <v>3</v>
      </c>
      <c r="D20" s="26" t="s">
        <v>4</v>
      </c>
      <c r="E20" s="101" t="s">
        <v>5</v>
      </c>
      <c r="F20" s="26" t="s">
        <v>2</v>
      </c>
      <c r="G20" s="26" t="s">
        <v>3</v>
      </c>
      <c r="H20" s="26" t="s">
        <v>4</v>
      </c>
      <c r="I20" s="101" t="s">
        <v>5</v>
      </c>
      <c r="J20" s="26" t="s">
        <v>2</v>
      </c>
      <c r="K20" s="26" t="s">
        <v>3</v>
      </c>
      <c r="L20" s="26" t="s">
        <v>4</v>
      </c>
      <c r="M20" s="101" t="s">
        <v>5</v>
      </c>
      <c r="N20" s="26" t="s">
        <v>2</v>
      </c>
      <c r="O20" s="26" t="s">
        <v>3</v>
      </c>
      <c r="P20" s="26" t="s">
        <v>4</v>
      </c>
      <c r="Q20" s="101" t="s">
        <v>5</v>
      </c>
      <c r="R20" s="26" t="s">
        <v>2</v>
      </c>
      <c r="S20" s="26" t="s">
        <v>3</v>
      </c>
      <c r="T20" s="26" t="s">
        <v>4</v>
      </c>
      <c r="U20" s="101" t="s">
        <v>5</v>
      </c>
      <c r="V20" s="26" t="s">
        <v>2</v>
      </c>
      <c r="W20" s="26" t="s">
        <v>3</v>
      </c>
      <c r="X20" s="26" t="s">
        <v>4</v>
      </c>
      <c r="Y20" s="101" t="s">
        <v>5</v>
      </c>
      <c r="Z20" s="26" t="s">
        <v>2</v>
      </c>
      <c r="AA20" s="26" t="s">
        <v>3</v>
      </c>
      <c r="AB20" s="26" t="s">
        <v>4</v>
      </c>
      <c r="AC20" s="101" t="s">
        <v>5</v>
      </c>
    </row>
    <row r="21" spans="1:29" x14ac:dyDescent="0.25">
      <c r="A21" s="26" t="s">
        <v>6</v>
      </c>
      <c r="B21" s="47">
        <v>13.440000000000003</v>
      </c>
      <c r="C21" s="47">
        <v>13.2</v>
      </c>
      <c r="D21" s="47">
        <v>15.679999999999998</v>
      </c>
      <c r="E21" s="102">
        <v>14.106666666666667</v>
      </c>
      <c r="F21" s="69">
        <v>13</v>
      </c>
      <c r="G21" s="69">
        <v>11</v>
      </c>
      <c r="H21" s="69">
        <v>12</v>
      </c>
      <c r="I21" s="69">
        <v>12</v>
      </c>
      <c r="J21" s="69">
        <v>11</v>
      </c>
      <c r="K21" s="69">
        <v>11</v>
      </c>
      <c r="L21" s="69">
        <v>12</v>
      </c>
      <c r="M21" s="69">
        <v>11.333333333333334</v>
      </c>
      <c r="N21" s="69">
        <v>11</v>
      </c>
      <c r="O21" s="69">
        <v>10.4</v>
      </c>
      <c r="P21" s="69">
        <v>11.23</v>
      </c>
      <c r="Q21" s="69">
        <v>10.876666666666665</v>
      </c>
      <c r="R21" s="69">
        <v>9.8000000000000007</v>
      </c>
      <c r="S21" s="69">
        <v>9.9</v>
      </c>
      <c r="T21" s="69">
        <v>10</v>
      </c>
      <c r="U21" s="69">
        <v>9.9</v>
      </c>
      <c r="V21" s="69">
        <v>9.1</v>
      </c>
      <c r="W21" s="69">
        <v>9.4</v>
      </c>
      <c r="X21" s="69">
        <v>9.5</v>
      </c>
      <c r="Y21" s="69">
        <v>9.3333333333333339</v>
      </c>
      <c r="Z21" s="69">
        <f>(B21+F21+J21+N21+R21+V21)/6</f>
        <v>11.223333333333334</v>
      </c>
      <c r="AA21" s="69">
        <f t="shared" ref="AA21:AA29" si="7">(C21+G21+K21+O21+S21+W21)/6</f>
        <v>10.816666666666668</v>
      </c>
      <c r="AB21" s="69">
        <f t="shared" ref="AB21:AB29" si="8">(D21+H21+L21+P21+T21+X21)/6</f>
        <v>11.734999999999999</v>
      </c>
      <c r="AC21" s="69">
        <f>AVERAGE(Z21:AB21)</f>
        <v>11.258333333333335</v>
      </c>
    </row>
    <row r="22" spans="1:29" x14ac:dyDescent="0.25">
      <c r="A22" s="26" t="s">
        <v>7</v>
      </c>
      <c r="B22" s="48">
        <v>35.840000000000003</v>
      </c>
      <c r="C22" s="47">
        <v>22.4</v>
      </c>
      <c r="D22" s="47">
        <v>20.160000000000004</v>
      </c>
      <c r="E22" s="102">
        <v>26.133333333333336</v>
      </c>
      <c r="F22" s="69">
        <v>25</v>
      </c>
      <c r="G22" s="69">
        <v>26</v>
      </c>
      <c r="H22" s="69">
        <v>29</v>
      </c>
      <c r="I22" s="69">
        <v>26.666666666666668</v>
      </c>
      <c r="J22" s="69">
        <v>30.17</v>
      </c>
      <c r="K22" s="69">
        <v>32.409999999999997</v>
      </c>
      <c r="L22" s="69">
        <v>33.6</v>
      </c>
      <c r="M22" s="69">
        <v>32.06</v>
      </c>
      <c r="N22" s="69">
        <v>32.6</v>
      </c>
      <c r="O22" s="69">
        <v>32.450000000000003</v>
      </c>
      <c r="P22" s="69">
        <v>34.799999999999997</v>
      </c>
      <c r="Q22" s="69">
        <v>33.283333333333339</v>
      </c>
      <c r="R22" s="69">
        <v>35</v>
      </c>
      <c r="S22" s="69">
        <v>35</v>
      </c>
      <c r="T22" s="69">
        <v>33.6</v>
      </c>
      <c r="U22" s="69">
        <v>34.533333333333331</v>
      </c>
      <c r="V22" s="69">
        <v>35.1</v>
      </c>
      <c r="W22" s="69">
        <v>36.1</v>
      </c>
      <c r="X22" s="69">
        <v>35.1</v>
      </c>
      <c r="Y22" s="69">
        <v>35.433333333333337</v>
      </c>
      <c r="Z22" s="69">
        <f t="shared" ref="Z22:Z29" si="9">(B22+F22+J22+N22+R22+V22)/6</f>
        <v>32.285000000000004</v>
      </c>
      <c r="AA22" s="69">
        <f t="shared" si="7"/>
        <v>30.726666666666663</v>
      </c>
      <c r="AB22" s="69">
        <f t="shared" si="8"/>
        <v>31.043333333333333</v>
      </c>
      <c r="AC22" s="69">
        <f t="shared" ref="AC22:AC29" si="10">AVERAGE(Z22:AB22)</f>
        <v>31.35166666666667</v>
      </c>
    </row>
    <row r="23" spans="1:29" x14ac:dyDescent="0.25">
      <c r="A23" s="26" t="s">
        <v>8</v>
      </c>
      <c r="B23" s="47">
        <v>26.880000000000003</v>
      </c>
      <c r="C23" s="47">
        <v>26.880000000000003</v>
      </c>
      <c r="D23" s="47">
        <v>17.920000000000002</v>
      </c>
      <c r="E23" s="102">
        <v>23.893333333333334</v>
      </c>
      <c r="F23" s="69">
        <v>21</v>
      </c>
      <c r="G23" s="69">
        <v>25</v>
      </c>
      <c r="H23" s="69">
        <v>28</v>
      </c>
      <c r="I23" s="69">
        <v>24.666666666666668</v>
      </c>
      <c r="J23" s="69">
        <v>30.4</v>
      </c>
      <c r="K23" s="69">
        <v>31.43</v>
      </c>
      <c r="L23" s="69">
        <v>30.37</v>
      </c>
      <c r="M23" s="69">
        <v>30.733333333333334</v>
      </c>
      <c r="N23" s="69">
        <v>29.7</v>
      </c>
      <c r="O23" s="69">
        <v>36.590000000000003</v>
      </c>
      <c r="P23" s="69">
        <v>38.07</v>
      </c>
      <c r="Q23" s="69">
        <v>34.786666666666669</v>
      </c>
      <c r="R23" s="69">
        <v>36</v>
      </c>
      <c r="S23" s="69">
        <v>36</v>
      </c>
      <c r="T23" s="69">
        <v>35</v>
      </c>
      <c r="U23" s="69">
        <v>35.666666666666664</v>
      </c>
      <c r="V23" s="69">
        <v>37.5</v>
      </c>
      <c r="W23" s="69">
        <v>36.590000000000003</v>
      </c>
      <c r="X23" s="69">
        <v>38.07</v>
      </c>
      <c r="Y23" s="69">
        <v>37.386666666666663</v>
      </c>
      <c r="Z23" s="69">
        <f t="shared" si="9"/>
        <v>30.24666666666667</v>
      </c>
      <c r="AA23" s="69">
        <f t="shared" si="7"/>
        <v>32.081666666666671</v>
      </c>
      <c r="AB23" s="69">
        <f t="shared" si="8"/>
        <v>31.238333333333333</v>
      </c>
      <c r="AC23" s="69">
        <f t="shared" si="10"/>
        <v>31.188888888888894</v>
      </c>
    </row>
    <row r="24" spans="1:29" x14ac:dyDescent="0.25">
      <c r="A24" s="26" t="s">
        <v>9</v>
      </c>
      <c r="B24" s="47">
        <v>24.64</v>
      </c>
      <c r="C24" s="48">
        <v>22.4</v>
      </c>
      <c r="D24" s="48">
        <v>26.880000000000003</v>
      </c>
      <c r="E24" s="102">
        <v>24.64</v>
      </c>
      <c r="F24" s="69">
        <v>26</v>
      </c>
      <c r="G24" s="69">
        <v>24</v>
      </c>
      <c r="H24" s="69">
        <v>28</v>
      </c>
      <c r="I24" s="69">
        <v>26</v>
      </c>
      <c r="J24" s="69">
        <v>33.369999999999997</v>
      </c>
      <c r="K24" s="69">
        <v>39.200000000000003</v>
      </c>
      <c r="L24" s="69">
        <v>19.899999999999999</v>
      </c>
      <c r="M24" s="69">
        <v>30.823333333333334</v>
      </c>
      <c r="N24" s="69">
        <v>33.5</v>
      </c>
      <c r="O24" s="69">
        <v>33.08</v>
      </c>
      <c r="P24" s="69">
        <v>36.409999999999997</v>
      </c>
      <c r="Q24" s="69">
        <v>34.33</v>
      </c>
      <c r="R24" s="69">
        <v>35</v>
      </c>
      <c r="S24" s="69">
        <v>34</v>
      </c>
      <c r="T24" s="69">
        <v>35</v>
      </c>
      <c r="U24" s="69">
        <v>34.666666666666664</v>
      </c>
      <c r="V24" s="69">
        <v>36.700000000000003</v>
      </c>
      <c r="W24" s="69">
        <v>36.1</v>
      </c>
      <c r="X24" s="69">
        <v>36.409999999999997</v>
      </c>
      <c r="Y24" s="69">
        <v>36.403333333333336</v>
      </c>
      <c r="Z24" s="69">
        <f t="shared" si="9"/>
        <v>31.534999999999997</v>
      </c>
      <c r="AA24" s="69">
        <f t="shared" si="7"/>
        <v>31.463333333333335</v>
      </c>
      <c r="AB24" s="69">
        <f t="shared" si="8"/>
        <v>30.433333333333334</v>
      </c>
      <c r="AC24" s="69">
        <f t="shared" si="10"/>
        <v>31.143888888888892</v>
      </c>
    </row>
    <row r="25" spans="1:29" x14ac:dyDescent="0.25">
      <c r="A25" s="26" t="s">
        <v>10</v>
      </c>
      <c r="B25" s="48">
        <v>22.4</v>
      </c>
      <c r="C25" s="48">
        <v>31.360000000000003</v>
      </c>
      <c r="D25" s="48">
        <v>26.880000000000003</v>
      </c>
      <c r="E25" s="102">
        <v>26.880000000000006</v>
      </c>
      <c r="F25" s="69">
        <v>26</v>
      </c>
      <c r="G25" s="69">
        <v>28</v>
      </c>
      <c r="H25" s="69">
        <v>29</v>
      </c>
      <c r="I25" s="69">
        <v>27.666666666666668</v>
      </c>
      <c r="J25" s="69">
        <v>31.8</v>
      </c>
      <c r="K25" s="69">
        <v>34.4</v>
      </c>
      <c r="L25" s="69">
        <v>33.69</v>
      </c>
      <c r="M25" s="69">
        <v>33.296666666666667</v>
      </c>
      <c r="N25" s="69">
        <v>37.1</v>
      </c>
      <c r="O25" s="69">
        <v>31.6</v>
      </c>
      <c r="P25" s="69">
        <v>35.36</v>
      </c>
      <c r="Q25" s="69">
        <v>34.686666666666667</v>
      </c>
      <c r="R25" s="69">
        <v>36</v>
      </c>
      <c r="S25" s="69">
        <v>37</v>
      </c>
      <c r="T25" s="69">
        <v>36</v>
      </c>
      <c r="U25" s="69">
        <v>36.333333333333336</v>
      </c>
      <c r="V25" s="69">
        <v>38</v>
      </c>
      <c r="W25" s="69">
        <v>37.9</v>
      </c>
      <c r="X25" s="69">
        <v>37.200000000000003</v>
      </c>
      <c r="Y25" s="69">
        <v>37.700000000000003</v>
      </c>
      <c r="Z25" s="69">
        <f t="shared" si="9"/>
        <v>31.883333333333336</v>
      </c>
      <c r="AA25" s="69">
        <f t="shared" si="7"/>
        <v>33.376666666666665</v>
      </c>
      <c r="AB25" s="69">
        <f t="shared" si="8"/>
        <v>33.021666666666668</v>
      </c>
      <c r="AC25" s="69">
        <f t="shared" si="10"/>
        <v>32.760555555555555</v>
      </c>
    </row>
    <row r="26" spans="1:29" x14ac:dyDescent="0.25">
      <c r="A26" s="26" t="s">
        <v>11</v>
      </c>
      <c r="B26" s="48">
        <v>26.880000000000003</v>
      </c>
      <c r="C26" s="48">
        <v>22.4</v>
      </c>
      <c r="D26" s="48">
        <v>33.600000000000009</v>
      </c>
      <c r="E26" s="102">
        <v>27.626666666666669</v>
      </c>
      <c r="F26" s="69">
        <v>30</v>
      </c>
      <c r="G26" s="69">
        <v>27</v>
      </c>
      <c r="H26" s="69">
        <v>32</v>
      </c>
      <c r="I26" s="69">
        <v>29.666666666666668</v>
      </c>
      <c r="J26" s="69">
        <v>33</v>
      </c>
      <c r="K26" s="69">
        <v>38</v>
      </c>
      <c r="L26" s="69">
        <v>38.1</v>
      </c>
      <c r="M26" s="69">
        <v>36.366666666666667</v>
      </c>
      <c r="N26" s="69">
        <v>34.6</v>
      </c>
      <c r="O26" s="69">
        <v>38.14</v>
      </c>
      <c r="P26" s="69">
        <v>37.979999999999997</v>
      </c>
      <c r="Q26" s="69">
        <v>36.906666666666666</v>
      </c>
      <c r="R26" s="69">
        <v>38</v>
      </c>
      <c r="S26" s="69">
        <v>38</v>
      </c>
      <c r="T26" s="69">
        <v>38.1</v>
      </c>
      <c r="U26" s="69">
        <v>38.033333333333331</v>
      </c>
      <c r="V26" s="69">
        <v>40.1</v>
      </c>
      <c r="W26" s="69">
        <v>38.14</v>
      </c>
      <c r="X26" s="69">
        <v>37.979999999999997</v>
      </c>
      <c r="Y26" s="69">
        <v>38.74</v>
      </c>
      <c r="Z26" s="69">
        <f t="shared" si="9"/>
        <v>33.763333333333328</v>
      </c>
      <c r="AA26" s="69">
        <f t="shared" si="7"/>
        <v>33.613333333333337</v>
      </c>
      <c r="AB26" s="69">
        <f t="shared" si="8"/>
        <v>36.293333333333329</v>
      </c>
      <c r="AC26" s="69">
        <f t="shared" si="10"/>
        <v>34.556666666666665</v>
      </c>
    </row>
    <row r="27" spans="1:29" x14ac:dyDescent="0.25">
      <c r="A27" s="26" t="s">
        <v>12</v>
      </c>
      <c r="B27" s="48">
        <v>27.4</v>
      </c>
      <c r="C27" s="48">
        <v>31.360000000000003</v>
      </c>
      <c r="D27" s="47">
        <v>30.4</v>
      </c>
      <c r="E27" s="102">
        <v>29.72</v>
      </c>
      <c r="F27" s="69">
        <v>30</v>
      </c>
      <c r="G27" s="69">
        <v>32</v>
      </c>
      <c r="H27" s="69">
        <v>34</v>
      </c>
      <c r="I27" s="69">
        <v>32</v>
      </c>
      <c r="J27" s="69">
        <v>34</v>
      </c>
      <c r="K27" s="69">
        <v>35</v>
      </c>
      <c r="L27" s="69">
        <v>36</v>
      </c>
      <c r="M27" s="69">
        <v>35</v>
      </c>
      <c r="N27" s="69">
        <v>38</v>
      </c>
      <c r="O27" s="69">
        <v>37.950000000000003</v>
      </c>
      <c r="P27" s="69">
        <v>35.6</v>
      </c>
      <c r="Q27" s="69">
        <v>37.183333333333337</v>
      </c>
      <c r="R27" s="69">
        <v>37</v>
      </c>
      <c r="S27" s="69">
        <v>37</v>
      </c>
      <c r="T27" s="69">
        <v>36</v>
      </c>
      <c r="U27" s="69">
        <v>36.666666666666664</v>
      </c>
      <c r="V27" s="69">
        <v>38</v>
      </c>
      <c r="W27" s="69">
        <v>37.950000000000003</v>
      </c>
      <c r="X27" s="69">
        <v>38.6</v>
      </c>
      <c r="Y27" s="69">
        <v>38.183333333333337</v>
      </c>
      <c r="Z27" s="69">
        <f t="shared" si="9"/>
        <v>34.06666666666667</v>
      </c>
      <c r="AA27" s="69">
        <f t="shared" si="7"/>
        <v>35.21</v>
      </c>
      <c r="AB27" s="69">
        <f t="shared" si="8"/>
        <v>35.1</v>
      </c>
      <c r="AC27" s="69">
        <f t="shared" si="10"/>
        <v>34.792222222222222</v>
      </c>
    </row>
    <row r="28" spans="1:29" x14ac:dyDescent="0.25">
      <c r="A28" s="26" t="s">
        <v>13</v>
      </c>
      <c r="B28" s="48">
        <v>38.080000000000013</v>
      </c>
      <c r="C28" s="47">
        <v>33.600000000000009</v>
      </c>
      <c r="D28" s="47">
        <v>30.08</v>
      </c>
      <c r="E28" s="102">
        <v>33.920000000000009</v>
      </c>
      <c r="F28" s="69">
        <v>30</v>
      </c>
      <c r="G28" s="69">
        <v>34</v>
      </c>
      <c r="H28" s="69">
        <v>43</v>
      </c>
      <c r="I28" s="69">
        <v>35.666666666666664</v>
      </c>
      <c r="J28" s="69">
        <v>36</v>
      </c>
      <c r="K28" s="69">
        <v>39.4</v>
      </c>
      <c r="L28" s="69">
        <v>39.46</v>
      </c>
      <c r="M28" s="69">
        <v>38.286666666666669</v>
      </c>
      <c r="N28" s="69">
        <v>38.14</v>
      </c>
      <c r="O28" s="69">
        <v>33.950000000000003</v>
      </c>
      <c r="P28" s="69">
        <v>43.74</v>
      </c>
      <c r="Q28" s="69">
        <v>38.610000000000007</v>
      </c>
      <c r="R28" s="69">
        <v>40</v>
      </c>
      <c r="S28" s="69">
        <v>40</v>
      </c>
      <c r="T28" s="69">
        <v>41</v>
      </c>
      <c r="U28" s="69">
        <v>40.333333333333336</v>
      </c>
      <c r="V28" s="69">
        <v>41.3</v>
      </c>
      <c r="W28" s="69">
        <v>42</v>
      </c>
      <c r="X28" s="69">
        <v>42.74</v>
      </c>
      <c r="Y28" s="69">
        <v>42.013333333333328</v>
      </c>
      <c r="Z28" s="69">
        <f t="shared" si="9"/>
        <v>37.253333333333337</v>
      </c>
      <c r="AA28" s="69">
        <f t="shared" si="7"/>
        <v>37.158333333333331</v>
      </c>
      <c r="AB28" s="69">
        <f t="shared" si="8"/>
        <v>40.003333333333337</v>
      </c>
      <c r="AC28" s="69">
        <f t="shared" si="10"/>
        <v>38.138333333333328</v>
      </c>
    </row>
    <row r="29" spans="1:29" x14ac:dyDescent="0.25">
      <c r="A29" s="26" t="s">
        <v>14</v>
      </c>
      <c r="B29" s="47">
        <v>31.360000000000003</v>
      </c>
      <c r="C29" s="48">
        <v>42.56</v>
      </c>
      <c r="D29" s="48">
        <v>37.36</v>
      </c>
      <c r="E29" s="102">
        <v>37.093333333333334</v>
      </c>
      <c r="F29" s="69">
        <v>38</v>
      </c>
      <c r="G29" s="69">
        <v>40</v>
      </c>
      <c r="H29" s="69">
        <v>38</v>
      </c>
      <c r="I29" s="69">
        <v>38.666666666666664</v>
      </c>
      <c r="J29" s="69">
        <v>37.549999999999997</v>
      </c>
      <c r="K29" s="69">
        <v>39.880000000000003</v>
      </c>
      <c r="L29" s="69">
        <v>41.22</v>
      </c>
      <c r="M29" s="69">
        <v>39.550000000000004</v>
      </c>
      <c r="N29" s="69">
        <v>39.08</v>
      </c>
      <c r="O29" s="69">
        <v>44.41</v>
      </c>
      <c r="P29" s="69">
        <v>39.75</v>
      </c>
      <c r="Q29" s="69">
        <v>41.08</v>
      </c>
      <c r="R29" s="69">
        <v>42</v>
      </c>
      <c r="S29" s="69">
        <v>42</v>
      </c>
      <c r="T29" s="69">
        <v>42</v>
      </c>
      <c r="U29" s="69">
        <v>42</v>
      </c>
      <c r="V29" s="69">
        <v>42.4</v>
      </c>
      <c r="W29" s="69">
        <v>43.1</v>
      </c>
      <c r="X29" s="69">
        <v>42.7</v>
      </c>
      <c r="Y29" s="69">
        <v>42.733333333333327</v>
      </c>
      <c r="Z29" s="69">
        <f t="shared" si="9"/>
        <v>38.398333333333333</v>
      </c>
      <c r="AA29" s="69">
        <f t="shared" si="7"/>
        <v>41.991666666666667</v>
      </c>
      <c r="AB29" s="69">
        <f t="shared" si="8"/>
        <v>40.17166666666666</v>
      </c>
      <c r="AC29" s="69">
        <f t="shared" si="10"/>
        <v>40.187222222222225</v>
      </c>
    </row>
    <row r="35" spans="1:29" x14ac:dyDescent="0.25">
      <c r="I35" s="51" t="s">
        <v>35</v>
      </c>
    </row>
    <row r="36" spans="1:29" x14ac:dyDescent="0.25">
      <c r="C36" s="53" t="s">
        <v>23</v>
      </c>
      <c r="G36" s="53">
        <v>2013</v>
      </c>
      <c r="K36" s="53" t="s">
        <v>16</v>
      </c>
      <c r="O36" s="53">
        <v>2014</v>
      </c>
      <c r="S36" s="53" t="s">
        <v>17</v>
      </c>
      <c r="W36" s="53">
        <v>2015</v>
      </c>
      <c r="AA36" s="50" t="s">
        <v>21</v>
      </c>
    </row>
    <row r="37" spans="1:29" x14ac:dyDescent="0.25">
      <c r="A37" s="13" t="s">
        <v>22</v>
      </c>
      <c r="B37" s="13" t="s">
        <v>2</v>
      </c>
      <c r="C37" s="13" t="s">
        <v>3</v>
      </c>
      <c r="D37" s="13" t="s">
        <v>4</v>
      </c>
      <c r="E37" s="45" t="s">
        <v>5</v>
      </c>
      <c r="F37" s="13" t="s">
        <v>2</v>
      </c>
      <c r="G37" s="13" t="s">
        <v>3</v>
      </c>
      <c r="H37" s="13" t="s">
        <v>4</v>
      </c>
      <c r="I37" s="45" t="s">
        <v>5</v>
      </c>
      <c r="J37" s="13" t="s">
        <v>2</v>
      </c>
      <c r="K37" s="13" t="s">
        <v>3</v>
      </c>
      <c r="L37" s="13" t="s">
        <v>4</v>
      </c>
      <c r="M37" s="45" t="s">
        <v>5</v>
      </c>
      <c r="N37" s="13" t="s">
        <v>2</v>
      </c>
      <c r="O37" s="13" t="s">
        <v>3</v>
      </c>
      <c r="P37" s="13" t="s">
        <v>4</v>
      </c>
      <c r="Q37" s="45" t="s">
        <v>5</v>
      </c>
      <c r="R37" s="13" t="s">
        <v>2</v>
      </c>
      <c r="S37" s="13" t="s">
        <v>3</v>
      </c>
      <c r="T37" s="13" t="s">
        <v>4</v>
      </c>
      <c r="U37" s="45" t="s">
        <v>5</v>
      </c>
      <c r="V37" s="13" t="s">
        <v>2</v>
      </c>
      <c r="W37" s="13" t="s">
        <v>3</v>
      </c>
      <c r="X37" s="13" t="s">
        <v>4</v>
      </c>
      <c r="Y37" s="45" t="s">
        <v>5</v>
      </c>
      <c r="Z37" s="13" t="s">
        <v>2</v>
      </c>
      <c r="AA37" s="13" t="s">
        <v>3</v>
      </c>
      <c r="AB37" s="13" t="s">
        <v>4</v>
      </c>
      <c r="AC37" s="45" t="s">
        <v>5</v>
      </c>
    </row>
    <row r="38" spans="1:29" x14ac:dyDescent="0.25">
      <c r="A38" s="13" t="s">
        <v>6</v>
      </c>
      <c r="B38" s="47">
        <v>171.7</v>
      </c>
      <c r="C38" s="47">
        <v>200</v>
      </c>
      <c r="D38" s="47">
        <v>223</v>
      </c>
      <c r="E38" s="102">
        <v>198.23333333333335</v>
      </c>
      <c r="F38" s="69">
        <v>158.6</v>
      </c>
      <c r="G38" s="69">
        <v>196</v>
      </c>
      <c r="H38" s="69">
        <v>198</v>
      </c>
      <c r="I38" s="69">
        <v>184.20000000000002</v>
      </c>
      <c r="J38" s="69">
        <v>170.6</v>
      </c>
      <c r="K38" s="69">
        <v>180</v>
      </c>
      <c r="L38" s="69">
        <v>178</v>
      </c>
      <c r="M38" s="69">
        <v>176.20000000000002</v>
      </c>
      <c r="N38" s="69">
        <v>160.6</v>
      </c>
      <c r="O38" s="69">
        <v>173</v>
      </c>
      <c r="P38" s="69">
        <v>178</v>
      </c>
      <c r="Q38" s="69">
        <v>170.53333333333333</v>
      </c>
      <c r="R38" s="69">
        <v>170</v>
      </c>
      <c r="S38" s="69">
        <v>171</v>
      </c>
      <c r="T38" s="69">
        <v>170</v>
      </c>
      <c r="U38" s="69">
        <v>170.33333333333334</v>
      </c>
      <c r="V38" s="69">
        <v>169</v>
      </c>
      <c r="W38" s="69">
        <v>168</v>
      </c>
      <c r="X38" s="69">
        <v>168</v>
      </c>
      <c r="Y38" s="69">
        <v>168.33333333333334</v>
      </c>
      <c r="Z38" s="69">
        <f>(B38+F38+J38+N38+R38+V38)/6</f>
        <v>166.75</v>
      </c>
      <c r="AA38" s="69">
        <f t="shared" ref="AA38:AA46" si="11">(C38+G38+K38+O38+S38+W38)/6</f>
        <v>181.33333333333334</v>
      </c>
      <c r="AB38" s="69">
        <f t="shared" ref="AB38:AB46" si="12">(D38+H38+L38+P38+T38+X38)/6</f>
        <v>185.83333333333334</v>
      </c>
      <c r="AC38" s="69">
        <f>AVERAGE(Z38:AB38)</f>
        <v>177.97222222222226</v>
      </c>
    </row>
    <row r="39" spans="1:29" x14ac:dyDescent="0.25">
      <c r="A39" s="13" t="s">
        <v>7</v>
      </c>
      <c r="B39" s="47">
        <v>220</v>
      </c>
      <c r="C39" s="47">
        <v>288</v>
      </c>
      <c r="D39" s="47">
        <v>160</v>
      </c>
      <c r="E39" s="102">
        <v>222.66666666666666</v>
      </c>
      <c r="F39" s="69">
        <v>283.3</v>
      </c>
      <c r="G39" s="69">
        <v>217.9</v>
      </c>
      <c r="H39" s="69">
        <v>238.6</v>
      </c>
      <c r="I39" s="69">
        <v>246.60000000000002</v>
      </c>
      <c r="J39" s="69">
        <v>263.3</v>
      </c>
      <c r="K39" s="69">
        <v>250.9</v>
      </c>
      <c r="L39" s="69">
        <v>238.6</v>
      </c>
      <c r="M39" s="69">
        <v>250.93333333333337</v>
      </c>
      <c r="N39" s="69">
        <v>263.3</v>
      </c>
      <c r="O39" s="69">
        <v>250.9</v>
      </c>
      <c r="P39" s="69">
        <v>249.6</v>
      </c>
      <c r="Q39" s="69">
        <v>254.60000000000002</v>
      </c>
      <c r="R39" s="69">
        <v>270</v>
      </c>
      <c r="S39" s="69">
        <v>271</v>
      </c>
      <c r="T39" s="69">
        <v>272</v>
      </c>
      <c r="U39" s="69">
        <v>271</v>
      </c>
      <c r="V39" s="69">
        <v>275</v>
      </c>
      <c r="W39" s="69">
        <v>277</v>
      </c>
      <c r="X39" s="69">
        <v>276</v>
      </c>
      <c r="Y39" s="69">
        <v>276</v>
      </c>
      <c r="Z39" s="69">
        <f t="shared" ref="Z39:Z46" si="13">(B39+F39+J39+N39+R39+V39)/6</f>
        <v>262.48333333333335</v>
      </c>
      <c r="AA39" s="69">
        <f t="shared" si="11"/>
        <v>259.2833333333333</v>
      </c>
      <c r="AB39" s="69">
        <f t="shared" si="12"/>
        <v>239.13333333333335</v>
      </c>
      <c r="AC39" s="69">
        <f t="shared" ref="AC39:AC46" si="14">AVERAGE(Z39:AB39)</f>
        <v>253.63333333333333</v>
      </c>
    </row>
    <row r="40" spans="1:29" x14ac:dyDescent="0.25">
      <c r="A40" s="13" t="s">
        <v>8</v>
      </c>
      <c r="B40" s="47">
        <v>269</v>
      </c>
      <c r="C40" s="47">
        <v>211</v>
      </c>
      <c r="D40" s="47">
        <v>198</v>
      </c>
      <c r="E40" s="102">
        <v>226</v>
      </c>
      <c r="F40" s="69">
        <v>230</v>
      </c>
      <c r="G40" s="69">
        <v>230</v>
      </c>
      <c r="H40" s="69">
        <v>230</v>
      </c>
      <c r="I40" s="69">
        <v>230</v>
      </c>
      <c r="J40" s="69">
        <v>260</v>
      </c>
      <c r="K40" s="69">
        <v>255</v>
      </c>
      <c r="L40" s="69">
        <v>250</v>
      </c>
      <c r="M40" s="69">
        <v>255</v>
      </c>
      <c r="N40" s="69">
        <v>260</v>
      </c>
      <c r="O40" s="69">
        <v>255</v>
      </c>
      <c r="P40" s="69">
        <v>260</v>
      </c>
      <c r="Q40" s="69">
        <v>258.33333333333331</v>
      </c>
      <c r="R40" s="69">
        <v>276</v>
      </c>
      <c r="S40" s="69">
        <v>278</v>
      </c>
      <c r="T40" s="69">
        <v>278</v>
      </c>
      <c r="U40" s="69">
        <v>277.33333333333331</v>
      </c>
      <c r="V40" s="69">
        <v>281</v>
      </c>
      <c r="W40" s="69">
        <v>280</v>
      </c>
      <c r="X40" s="69">
        <v>282</v>
      </c>
      <c r="Y40" s="69">
        <v>281</v>
      </c>
      <c r="Z40" s="69">
        <f t="shared" si="13"/>
        <v>262.66666666666669</v>
      </c>
      <c r="AA40" s="69">
        <f t="shared" si="11"/>
        <v>251.5</v>
      </c>
      <c r="AB40" s="69">
        <f t="shared" si="12"/>
        <v>249.66666666666666</v>
      </c>
      <c r="AC40" s="69">
        <f t="shared" si="14"/>
        <v>254.61111111111111</v>
      </c>
    </row>
    <row r="41" spans="1:29" x14ac:dyDescent="0.25">
      <c r="A41" s="13" t="s">
        <v>9</v>
      </c>
      <c r="B41" s="47">
        <v>258</v>
      </c>
      <c r="C41" s="47">
        <v>219</v>
      </c>
      <c r="D41" s="47">
        <v>210</v>
      </c>
      <c r="E41" s="102">
        <v>229</v>
      </c>
      <c r="F41" s="69">
        <v>231.9</v>
      </c>
      <c r="G41" s="69">
        <v>220</v>
      </c>
      <c r="H41" s="69">
        <v>240</v>
      </c>
      <c r="I41" s="69">
        <v>230.63333333333333</v>
      </c>
      <c r="J41" s="69">
        <v>261.89999999999998</v>
      </c>
      <c r="K41" s="69">
        <v>256</v>
      </c>
      <c r="L41" s="69">
        <v>265</v>
      </c>
      <c r="M41" s="69">
        <v>260.96666666666664</v>
      </c>
      <c r="N41" s="69">
        <v>261.89999999999998</v>
      </c>
      <c r="O41" s="69">
        <v>266</v>
      </c>
      <c r="P41" s="69">
        <v>268</v>
      </c>
      <c r="Q41" s="69">
        <v>265.3</v>
      </c>
      <c r="R41" s="69">
        <v>279</v>
      </c>
      <c r="S41" s="69">
        <v>279</v>
      </c>
      <c r="T41" s="69">
        <v>280</v>
      </c>
      <c r="U41" s="69">
        <v>279.33333333333331</v>
      </c>
      <c r="V41" s="69">
        <v>287</v>
      </c>
      <c r="W41" s="69">
        <v>289</v>
      </c>
      <c r="X41" s="69">
        <v>288</v>
      </c>
      <c r="Y41" s="69">
        <v>288</v>
      </c>
      <c r="Z41" s="69">
        <f t="shared" si="13"/>
        <v>263.2833333333333</v>
      </c>
      <c r="AA41" s="69">
        <f t="shared" si="11"/>
        <v>254.83333333333334</v>
      </c>
      <c r="AB41" s="69">
        <f t="shared" si="12"/>
        <v>258.5</v>
      </c>
      <c r="AC41" s="69">
        <f t="shared" si="14"/>
        <v>258.87222222222221</v>
      </c>
    </row>
    <row r="42" spans="1:29" x14ac:dyDescent="0.25">
      <c r="A42" s="13" t="s">
        <v>10</v>
      </c>
      <c r="B42" s="47">
        <v>207</v>
      </c>
      <c r="C42" s="47">
        <v>218</v>
      </c>
      <c r="D42" s="47">
        <v>277</v>
      </c>
      <c r="E42" s="102">
        <v>234</v>
      </c>
      <c r="F42" s="69">
        <v>220.7</v>
      </c>
      <c r="G42" s="69">
        <v>225.9</v>
      </c>
      <c r="H42" s="69">
        <v>277</v>
      </c>
      <c r="I42" s="69">
        <v>241.20000000000002</v>
      </c>
      <c r="J42" s="69">
        <v>260.7</v>
      </c>
      <c r="K42" s="69">
        <v>265.89999999999998</v>
      </c>
      <c r="L42" s="69">
        <v>271</v>
      </c>
      <c r="M42" s="69">
        <v>265.86666666666662</v>
      </c>
      <c r="N42" s="69">
        <v>270.7</v>
      </c>
      <c r="O42" s="69">
        <v>265.89999999999998</v>
      </c>
      <c r="P42" s="69">
        <v>271</v>
      </c>
      <c r="Q42" s="69">
        <v>269.2</v>
      </c>
      <c r="R42" s="69">
        <v>278</v>
      </c>
      <c r="S42" s="69">
        <v>279</v>
      </c>
      <c r="T42" s="69">
        <v>279</v>
      </c>
      <c r="U42" s="69">
        <v>278.66666666666669</v>
      </c>
      <c r="V42" s="69">
        <v>287</v>
      </c>
      <c r="W42" s="69">
        <v>287</v>
      </c>
      <c r="X42" s="69">
        <v>288</v>
      </c>
      <c r="Y42" s="69">
        <v>287.33333333333331</v>
      </c>
      <c r="Z42" s="69">
        <f t="shared" si="13"/>
        <v>254.01666666666665</v>
      </c>
      <c r="AA42" s="69">
        <f t="shared" si="11"/>
        <v>256.95</v>
      </c>
      <c r="AB42" s="69">
        <f t="shared" si="12"/>
        <v>277.16666666666669</v>
      </c>
      <c r="AC42" s="69">
        <f t="shared" si="14"/>
        <v>262.71111111111111</v>
      </c>
    </row>
    <row r="43" spans="1:29" x14ac:dyDescent="0.25">
      <c r="A43" s="13" t="s">
        <v>11</v>
      </c>
      <c r="B43" s="47">
        <v>278</v>
      </c>
      <c r="C43" s="47">
        <v>201</v>
      </c>
      <c r="D43" s="47" t="s">
        <v>36</v>
      </c>
      <c r="E43" s="102">
        <v>239.5</v>
      </c>
      <c r="F43" s="69">
        <v>276.60000000000002</v>
      </c>
      <c r="G43" s="69">
        <v>271.7</v>
      </c>
      <c r="H43" s="69">
        <v>201.7</v>
      </c>
      <c r="I43" s="69">
        <v>250</v>
      </c>
      <c r="J43" s="69">
        <v>276.60000000000002</v>
      </c>
      <c r="K43" s="69">
        <v>271.7</v>
      </c>
      <c r="L43" s="69">
        <v>271.7</v>
      </c>
      <c r="M43" s="69">
        <v>273.33333333333331</v>
      </c>
      <c r="N43" s="69">
        <v>276.60000000000002</v>
      </c>
      <c r="O43" s="69">
        <v>271.7</v>
      </c>
      <c r="P43" s="69">
        <v>281.7</v>
      </c>
      <c r="Q43" s="69">
        <v>276.66666666666669</v>
      </c>
      <c r="R43" s="69">
        <v>289</v>
      </c>
      <c r="S43" s="69">
        <v>288</v>
      </c>
      <c r="T43" s="69">
        <v>288</v>
      </c>
      <c r="U43" s="69">
        <v>288.33333333333331</v>
      </c>
      <c r="V43" s="69">
        <v>294</v>
      </c>
      <c r="W43" s="69">
        <v>295</v>
      </c>
      <c r="X43" s="69">
        <v>296</v>
      </c>
      <c r="Y43" s="69">
        <v>295</v>
      </c>
      <c r="Z43" s="69">
        <f t="shared" si="13"/>
        <v>281.8</v>
      </c>
      <c r="AA43" s="69">
        <f t="shared" si="11"/>
        <v>266.51666666666665</v>
      </c>
      <c r="AB43" s="69">
        <f t="shared" si="12"/>
        <v>263.68333333333334</v>
      </c>
      <c r="AC43" s="69">
        <f t="shared" si="14"/>
        <v>270.66666666666669</v>
      </c>
    </row>
    <row r="44" spans="1:29" x14ac:dyDescent="0.25">
      <c r="A44" s="13" t="s">
        <v>12</v>
      </c>
      <c r="B44" s="47">
        <v>237</v>
      </c>
      <c r="C44" s="47">
        <v>238</v>
      </c>
      <c r="D44" s="47">
        <v>268</v>
      </c>
      <c r="E44" s="102">
        <v>247.66666666666666</v>
      </c>
      <c r="F44" s="69">
        <v>250</v>
      </c>
      <c r="G44" s="69">
        <v>260.89999999999998</v>
      </c>
      <c r="H44" s="69">
        <v>260</v>
      </c>
      <c r="I44" s="69">
        <v>256.96666666666664</v>
      </c>
      <c r="J44" s="69">
        <v>260</v>
      </c>
      <c r="K44" s="69">
        <v>273.89999999999998</v>
      </c>
      <c r="L44" s="69">
        <v>288</v>
      </c>
      <c r="M44" s="69">
        <v>273.96666666666664</v>
      </c>
      <c r="N44" s="69">
        <v>274</v>
      </c>
      <c r="O44" s="69">
        <v>273.89999999999998</v>
      </c>
      <c r="P44" s="69">
        <v>288</v>
      </c>
      <c r="Q44" s="69">
        <v>278.63333333333333</v>
      </c>
      <c r="R44" s="69">
        <v>290</v>
      </c>
      <c r="S44" s="69">
        <v>290</v>
      </c>
      <c r="T44" s="69">
        <v>291</v>
      </c>
      <c r="U44" s="69">
        <v>290.33333333333331</v>
      </c>
      <c r="V44" s="69">
        <v>299</v>
      </c>
      <c r="W44" s="69">
        <v>297</v>
      </c>
      <c r="X44" s="69">
        <v>298</v>
      </c>
      <c r="Y44" s="69">
        <v>298</v>
      </c>
      <c r="Z44" s="69">
        <f t="shared" si="13"/>
        <v>268.33333333333331</v>
      </c>
      <c r="AA44" s="69">
        <f t="shared" si="11"/>
        <v>272.2833333333333</v>
      </c>
      <c r="AB44" s="69">
        <f t="shared" si="12"/>
        <v>282.16666666666669</v>
      </c>
      <c r="AC44" s="69">
        <f t="shared" si="14"/>
        <v>274.26111111111112</v>
      </c>
    </row>
    <row r="45" spans="1:29" x14ac:dyDescent="0.25">
      <c r="A45" s="13" t="s">
        <v>13</v>
      </c>
      <c r="B45" s="47">
        <v>257</v>
      </c>
      <c r="C45" s="47">
        <v>261</v>
      </c>
      <c r="D45" s="47">
        <v>253</v>
      </c>
      <c r="E45" s="102">
        <v>257</v>
      </c>
      <c r="F45" s="69">
        <v>230.9</v>
      </c>
      <c r="G45" s="69">
        <v>288.39999999999998</v>
      </c>
      <c r="H45" s="69">
        <v>275</v>
      </c>
      <c r="I45" s="69">
        <v>264.76666666666665</v>
      </c>
      <c r="J45" s="69">
        <v>270.89999999999998</v>
      </c>
      <c r="K45" s="69">
        <v>288.39999999999998</v>
      </c>
      <c r="L45" s="69">
        <v>280</v>
      </c>
      <c r="M45" s="69">
        <v>279.76666666666665</v>
      </c>
      <c r="N45" s="69">
        <v>290.89999999999998</v>
      </c>
      <c r="O45" s="69">
        <v>288.39999999999998</v>
      </c>
      <c r="P45" s="69">
        <v>280</v>
      </c>
      <c r="Q45" s="69">
        <v>286.43333333333334</v>
      </c>
      <c r="R45" s="69">
        <v>296</v>
      </c>
      <c r="S45" s="69">
        <v>297</v>
      </c>
      <c r="T45" s="69">
        <v>296</v>
      </c>
      <c r="U45" s="69">
        <v>296.33333333333331</v>
      </c>
      <c r="V45" s="69">
        <v>302</v>
      </c>
      <c r="W45" s="69">
        <v>304</v>
      </c>
      <c r="X45" s="69">
        <v>305</v>
      </c>
      <c r="Y45" s="69">
        <v>303.66666666666669</v>
      </c>
      <c r="Z45" s="69">
        <f t="shared" si="13"/>
        <v>274.61666666666662</v>
      </c>
      <c r="AA45" s="69">
        <f t="shared" si="11"/>
        <v>287.86666666666662</v>
      </c>
      <c r="AB45" s="69">
        <f t="shared" si="12"/>
        <v>281.5</v>
      </c>
      <c r="AC45" s="69">
        <f t="shared" si="14"/>
        <v>281.32777777777773</v>
      </c>
    </row>
    <row r="46" spans="1:29" x14ac:dyDescent="0.25">
      <c r="A46" s="13" t="s">
        <v>14</v>
      </c>
      <c r="B46" s="47">
        <v>263</v>
      </c>
      <c r="C46" s="47">
        <v>266</v>
      </c>
      <c r="D46" s="47">
        <v>277</v>
      </c>
      <c r="E46" s="102">
        <v>268.66666666666669</v>
      </c>
      <c r="F46" s="69">
        <v>280</v>
      </c>
      <c r="G46" s="69">
        <v>271.7</v>
      </c>
      <c r="H46" s="69">
        <v>283.3</v>
      </c>
      <c r="I46" s="69">
        <v>278.33333333333331</v>
      </c>
      <c r="J46" s="69">
        <v>280</v>
      </c>
      <c r="K46" s="69">
        <v>291.7</v>
      </c>
      <c r="L46" s="69">
        <v>283.3</v>
      </c>
      <c r="M46" s="69">
        <v>285</v>
      </c>
      <c r="N46" s="69">
        <v>290</v>
      </c>
      <c r="O46" s="69">
        <v>300</v>
      </c>
      <c r="P46" s="69">
        <v>286.3</v>
      </c>
      <c r="Q46" s="69">
        <v>292.09999999999997</v>
      </c>
      <c r="R46" s="69">
        <v>300</v>
      </c>
      <c r="S46" s="69">
        <v>298</v>
      </c>
      <c r="T46" s="69">
        <v>304</v>
      </c>
      <c r="U46" s="69">
        <v>300.66666666666669</v>
      </c>
      <c r="V46" s="69">
        <v>310</v>
      </c>
      <c r="W46" s="69">
        <v>311</v>
      </c>
      <c r="X46" s="69">
        <v>312</v>
      </c>
      <c r="Y46" s="69">
        <v>311</v>
      </c>
      <c r="Z46" s="69">
        <f t="shared" si="13"/>
        <v>287.16666666666669</v>
      </c>
      <c r="AA46" s="69">
        <f t="shared" si="11"/>
        <v>289.73333333333335</v>
      </c>
      <c r="AB46" s="69">
        <f t="shared" si="12"/>
        <v>290.98333333333329</v>
      </c>
      <c r="AC46" s="69">
        <f t="shared" si="14"/>
        <v>289.29444444444448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5"/>
  <sheetViews>
    <sheetView topLeftCell="A88" workbookViewId="0">
      <selection activeCell="F33" sqref="F33"/>
    </sheetView>
  </sheetViews>
  <sheetFormatPr defaultRowHeight="15" x14ac:dyDescent="0.25"/>
  <cols>
    <col min="31" max="31" width="10.28515625" bestFit="1" customWidth="1"/>
    <col min="35" max="35" width="10.85546875" customWidth="1"/>
  </cols>
  <sheetData>
    <row r="1" spans="1:40" ht="15.75" x14ac:dyDescent="0.25">
      <c r="A1" s="56"/>
      <c r="B1" s="56"/>
      <c r="C1" s="57" t="s">
        <v>42</v>
      </c>
      <c r="D1" s="56"/>
      <c r="E1" s="56"/>
      <c r="F1" s="56"/>
      <c r="G1" s="57" t="s">
        <v>46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40" ht="15.75" x14ac:dyDescent="0.25">
      <c r="A2" s="56"/>
      <c r="B2" s="56"/>
      <c r="C2" s="58" t="s">
        <v>23</v>
      </c>
      <c r="D2" s="56"/>
      <c r="E2" s="56"/>
      <c r="F2" s="56"/>
      <c r="G2" s="58">
        <v>2013</v>
      </c>
      <c r="H2" s="56"/>
      <c r="I2" s="56"/>
      <c r="J2" s="56"/>
      <c r="K2" s="58" t="s">
        <v>16</v>
      </c>
      <c r="L2" s="56"/>
      <c r="M2" s="56"/>
      <c r="N2" s="56"/>
      <c r="O2" s="58">
        <v>2014</v>
      </c>
      <c r="P2" s="56"/>
      <c r="Q2" s="56"/>
      <c r="R2" s="56"/>
      <c r="S2" s="58" t="s">
        <v>17</v>
      </c>
      <c r="T2" s="56"/>
      <c r="U2" s="56"/>
      <c r="V2" s="56"/>
      <c r="W2" s="58">
        <v>2015</v>
      </c>
      <c r="X2" s="56"/>
      <c r="Y2" s="56"/>
      <c r="AA2" s="6" t="s">
        <v>41</v>
      </c>
    </row>
    <row r="3" spans="1:40" ht="15.75" x14ac:dyDescent="0.25">
      <c r="A3" s="104" t="s">
        <v>22</v>
      </c>
      <c r="B3" s="104" t="s">
        <v>2</v>
      </c>
      <c r="C3" s="104" t="s">
        <v>3</v>
      </c>
      <c r="D3" s="104" t="s">
        <v>4</v>
      </c>
      <c r="E3" s="104" t="s">
        <v>5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2</v>
      </c>
      <c r="K3" s="104" t="s">
        <v>3</v>
      </c>
      <c r="L3" s="104" t="s">
        <v>4</v>
      </c>
      <c r="M3" s="104" t="s">
        <v>5</v>
      </c>
      <c r="N3" s="104" t="s">
        <v>2</v>
      </c>
      <c r="O3" s="104" t="s">
        <v>3</v>
      </c>
      <c r="P3" s="104" t="s">
        <v>4</v>
      </c>
      <c r="Q3" s="104" t="s">
        <v>5</v>
      </c>
      <c r="R3" s="104" t="s">
        <v>2</v>
      </c>
      <c r="S3" s="104" t="s">
        <v>3</v>
      </c>
      <c r="T3" s="104" t="s">
        <v>4</v>
      </c>
      <c r="U3" s="104" t="s">
        <v>5</v>
      </c>
      <c r="V3" s="104" t="s">
        <v>2</v>
      </c>
      <c r="W3" s="104" t="s">
        <v>3</v>
      </c>
      <c r="X3" s="104" t="s">
        <v>4</v>
      </c>
      <c r="Y3" s="104" t="s">
        <v>5</v>
      </c>
      <c r="Z3" s="104" t="s">
        <v>2</v>
      </c>
      <c r="AA3" s="104" t="s">
        <v>3</v>
      </c>
      <c r="AB3" s="104" t="s">
        <v>4</v>
      </c>
      <c r="AC3" s="104" t="s">
        <v>5</v>
      </c>
      <c r="AD3" s="104" t="s">
        <v>51</v>
      </c>
      <c r="AE3" s="104"/>
      <c r="AF3" s="104"/>
      <c r="AG3" s="104"/>
      <c r="AH3" s="104"/>
      <c r="AI3" s="104"/>
      <c r="AJ3" s="119"/>
      <c r="AK3" s="119"/>
      <c r="AL3" s="119"/>
      <c r="AM3" s="119"/>
      <c r="AN3" s="38"/>
    </row>
    <row r="4" spans="1:40" ht="15.75" x14ac:dyDescent="0.25">
      <c r="A4" s="104" t="s">
        <v>6</v>
      </c>
      <c r="B4" s="59">
        <v>7.5</v>
      </c>
      <c r="C4" s="59">
        <v>7.5</v>
      </c>
      <c r="D4" s="59">
        <v>7.5</v>
      </c>
      <c r="E4" s="32">
        <f>AVERAGE(B4:D4)</f>
        <v>7.5</v>
      </c>
      <c r="F4" s="33">
        <v>6.25</v>
      </c>
      <c r="G4" s="33">
        <v>6.75</v>
      </c>
      <c r="H4" s="33">
        <v>7.5</v>
      </c>
      <c r="I4" s="33">
        <v>6.833333333333333</v>
      </c>
      <c r="J4" s="61">
        <v>5</v>
      </c>
      <c r="K4" s="61">
        <v>7</v>
      </c>
      <c r="L4" s="61">
        <v>7.5</v>
      </c>
      <c r="M4" s="61">
        <v>6.5</v>
      </c>
      <c r="N4" s="59">
        <v>5</v>
      </c>
      <c r="O4" s="59">
        <v>7</v>
      </c>
      <c r="P4" s="59">
        <v>6</v>
      </c>
      <c r="Q4" s="61">
        <v>6</v>
      </c>
      <c r="R4" s="61">
        <v>5</v>
      </c>
      <c r="S4" s="61">
        <v>6.25</v>
      </c>
      <c r="T4" s="61">
        <v>6</v>
      </c>
      <c r="U4" s="61">
        <v>5.75</v>
      </c>
      <c r="V4" s="61">
        <v>5</v>
      </c>
      <c r="W4" s="61">
        <v>5.8</v>
      </c>
      <c r="X4" s="61">
        <v>6</v>
      </c>
      <c r="Y4" s="61">
        <f>AVERAGE(V4:X4)</f>
        <v>5.6000000000000005</v>
      </c>
      <c r="Z4" s="61">
        <f>(B4+F4+J4+N4+R4+V4)/6</f>
        <v>5.625</v>
      </c>
      <c r="AA4" s="61">
        <f t="shared" ref="AA4:AB4" si="0">(C4+G4+K4+O4+S4+W4)/6</f>
        <v>6.7166666666666659</v>
      </c>
      <c r="AB4" s="61">
        <f t="shared" si="0"/>
        <v>6.75</v>
      </c>
      <c r="AC4" s="33">
        <f>AVERAGE(Z4:AB4)</f>
        <v>6.363888888888888</v>
      </c>
      <c r="AD4" s="76" t="s">
        <v>6</v>
      </c>
      <c r="AE4" s="62"/>
      <c r="AF4" s="60"/>
      <c r="AG4" s="60"/>
      <c r="AH4" s="60"/>
      <c r="AI4" s="62"/>
      <c r="AJ4" s="60"/>
      <c r="AK4" s="60"/>
      <c r="AL4" s="60"/>
      <c r="AM4" s="62"/>
      <c r="AN4" s="38"/>
    </row>
    <row r="5" spans="1:40" ht="15.75" x14ac:dyDescent="0.25">
      <c r="A5" s="104" t="s">
        <v>7</v>
      </c>
      <c r="B5" s="59">
        <v>12.5</v>
      </c>
      <c r="C5" s="59">
        <v>12.5</v>
      </c>
      <c r="D5" s="59">
        <v>11.25</v>
      </c>
      <c r="E5" s="32">
        <f t="shared" ref="E5:E12" si="1">AVERAGE(B5:D5)</f>
        <v>12.083333333333334</v>
      </c>
      <c r="F5" s="33">
        <v>15</v>
      </c>
      <c r="G5" s="33">
        <v>15</v>
      </c>
      <c r="H5" s="33">
        <v>15</v>
      </c>
      <c r="I5" s="33">
        <v>15</v>
      </c>
      <c r="J5" s="61">
        <v>16.25</v>
      </c>
      <c r="K5" s="61">
        <v>16</v>
      </c>
      <c r="L5" s="61">
        <v>15</v>
      </c>
      <c r="M5" s="61">
        <v>15.75</v>
      </c>
      <c r="N5" s="59">
        <v>17.25</v>
      </c>
      <c r="O5" s="59">
        <v>16.75</v>
      </c>
      <c r="P5" s="59">
        <v>15.5</v>
      </c>
      <c r="Q5" s="61">
        <v>16.5</v>
      </c>
      <c r="R5" s="61">
        <v>17.25</v>
      </c>
      <c r="S5" s="61">
        <v>16.75</v>
      </c>
      <c r="T5" s="61">
        <v>17.25</v>
      </c>
      <c r="U5" s="61">
        <v>17.083333333333332</v>
      </c>
      <c r="V5" s="61">
        <v>17.25</v>
      </c>
      <c r="W5" s="61">
        <v>17.5</v>
      </c>
      <c r="X5" s="61">
        <v>17.25</v>
      </c>
      <c r="Y5" s="61">
        <f t="shared" ref="Y5:Y12" si="2">AVERAGE(V5:X5)</f>
        <v>17.333333333333332</v>
      </c>
      <c r="Z5" s="61">
        <f t="shared" ref="Z5:Z12" si="3">(B5+F5+J5+N5+R5+V5)/6</f>
        <v>15.916666666666666</v>
      </c>
      <c r="AA5" s="61">
        <f t="shared" ref="AA5:AA12" si="4">(C5+G5+K5+O5+S5+W5)/6</f>
        <v>15.75</v>
      </c>
      <c r="AB5" s="61">
        <f t="shared" ref="AB5:AB12" si="5">(D5+H5+L5+P5+T5+X5)/6</f>
        <v>15.208333333333334</v>
      </c>
      <c r="AC5" s="33">
        <f t="shared" ref="AC5:AC12" si="6">AVERAGE(Z5:AB5)</f>
        <v>15.625</v>
      </c>
      <c r="AD5" s="76" t="s">
        <v>7</v>
      </c>
      <c r="AE5" s="62"/>
      <c r="AF5" s="60"/>
      <c r="AG5" s="60"/>
      <c r="AH5" s="60"/>
      <c r="AI5" s="62"/>
      <c r="AJ5" s="62"/>
      <c r="AK5" s="62"/>
      <c r="AL5" s="62"/>
      <c r="AM5" s="62"/>
      <c r="AN5" s="62"/>
    </row>
    <row r="6" spans="1:40" ht="15.75" x14ac:dyDescent="0.25">
      <c r="A6" s="104" t="s">
        <v>8</v>
      </c>
      <c r="B6" s="59">
        <v>10</v>
      </c>
      <c r="C6" s="59">
        <v>10</v>
      </c>
      <c r="D6" s="59">
        <v>10</v>
      </c>
      <c r="E6" s="32">
        <f t="shared" si="1"/>
        <v>10</v>
      </c>
      <c r="F6" s="33">
        <v>15.75</v>
      </c>
      <c r="G6" s="33">
        <v>15.25</v>
      </c>
      <c r="H6" s="33">
        <v>14.5</v>
      </c>
      <c r="I6" s="33">
        <v>15.166666666666666</v>
      </c>
      <c r="J6" s="61">
        <v>16</v>
      </c>
      <c r="K6" s="61">
        <v>16.75</v>
      </c>
      <c r="L6" s="61">
        <v>16.5</v>
      </c>
      <c r="M6" s="61">
        <v>16.416666666666668</v>
      </c>
      <c r="N6" s="59">
        <v>18.5</v>
      </c>
      <c r="O6" s="59">
        <v>18.75</v>
      </c>
      <c r="P6" s="59">
        <v>18.75</v>
      </c>
      <c r="Q6" s="61">
        <v>18.666666666666668</v>
      </c>
      <c r="R6" s="61">
        <v>18.5</v>
      </c>
      <c r="S6" s="61">
        <v>18.75</v>
      </c>
      <c r="T6" s="61">
        <v>19.75</v>
      </c>
      <c r="U6" s="61">
        <v>19</v>
      </c>
      <c r="V6" s="61">
        <v>19</v>
      </c>
      <c r="W6" s="61">
        <v>19.8</v>
      </c>
      <c r="X6" s="61">
        <v>19.75</v>
      </c>
      <c r="Y6" s="61">
        <f t="shared" si="2"/>
        <v>19.516666666666666</v>
      </c>
      <c r="Z6" s="61">
        <f t="shared" si="3"/>
        <v>16.291666666666668</v>
      </c>
      <c r="AA6" s="61">
        <f t="shared" si="4"/>
        <v>16.55</v>
      </c>
      <c r="AB6" s="61">
        <f t="shared" si="5"/>
        <v>16.541666666666668</v>
      </c>
      <c r="AC6" s="33">
        <f t="shared" si="6"/>
        <v>16.461111111111112</v>
      </c>
      <c r="AD6" s="76" t="s">
        <v>8</v>
      </c>
      <c r="AE6" s="62"/>
      <c r="AF6" s="60"/>
      <c r="AG6" s="60"/>
      <c r="AH6" s="60"/>
      <c r="AI6" s="62"/>
      <c r="AJ6" s="62"/>
      <c r="AK6" s="62"/>
      <c r="AL6" s="62"/>
      <c r="AM6" s="62"/>
      <c r="AN6" s="62"/>
    </row>
    <row r="7" spans="1:40" ht="15.75" x14ac:dyDescent="0.25">
      <c r="A7" s="104" t="s">
        <v>9</v>
      </c>
      <c r="B7" s="59">
        <v>8.5</v>
      </c>
      <c r="C7" s="59">
        <v>10</v>
      </c>
      <c r="D7" s="59">
        <v>10</v>
      </c>
      <c r="E7" s="32">
        <f t="shared" si="1"/>
        <v>9.5</v>
      </c>
      <c r="F7" s="33">
        <v>15</v>
      </c>
      <c r="G7" s="33">
        <v>15</v>
      </c>
      <c r="H7" s="33">
        <v>15</v>
      </c>
      <c r="I7" s="33">
        <v>15</v>
      </c>
      <c r="J7" s="61">
        <v>16.25</v>
      </c>
      <c r="K7" s="61">
        <v>17</v>
      </c>
      <c r="L7" s="61">
        <v>16.75</v>
      </c>
      <c r="M7" s="61">
        <v>16.666666666666668</v>
      </c>
      <c r="N7" s="59">
        <v>18.5</v>
      </c>
      <c r="O7" s="59">
        <v>18.75</v>
      </c>
      <c r="P7" s="59">
        <v>18</v>
      </c>
      <c r="Q7" s="61">
        <v>18.416666666666668</v>
      </c>
      <c r="R7" s="61">
        <v>19</v>
      </c>
      <c r="S7" s="61">
        <v>18.75</v>
      </c>
      <c r="T7" s="61">
        <v>18.75</v>
      </c>
      <c r="U7" s="61">
        <v>18.833333333333332</v>
      </c>
      <c r="V7" s="61">
        <v>19</v>
      </c>
      <c r="W7" s="61">
        <v>19.8</v>
      </c>
      <c r="X7" s="61">
        <v>19.8</v>
      </c>
      <c r="Y7" s="61">
        <f t="shared" si="2"/>
        <v>19.533333333333331</v>
      </c>
      <c r="Z7" s="61">
        <f t="shared" si="3"/>
        <v>16.041666666666668</v>
      </c>
      <c r="AA7" s="61">
        <f t="shared" si="4"/>
        <v>16.55</v>
      </c>
      <c r="AB7" s="61">
        <f t="shared" si="5"/>
        <v>16.383333333333333</v>
      </c>
      <c r="AC7" s="33">
        <f t="shared" si="6"/>
        <v>16.324999999999999</v>
      </c>
      <c r="AD7" s="76" t="s">
        <v>9</v>
      </c>
      <c r="AE7" s="62"/>
      <c r="AF7" s="60"/>
      <c r="AG7" s="60"/>
      <c r="AH7" s="60"/>
      <c r="AI7" s="62"/>
      <c r="AJ7" s="62"/>
      <c r="AK7" s="62"/>
      <c r="AL7" s="62"/>
      <c r="AM7" s="62"/>
      <c r="AN7" s="62"/>
    </row>
    <row r="8" spans="1:40" ht="15.75" x14ac:dyDescent="0.25">
      <c r="A8" s="104" t="s">
        <v>10</v>
      </c>
      <c r="B8" s="59">
        <v>10</v>
      </c>
      <c r="C8" s="59">
        <v>12.5</v>
      </c>
      <c r="D8" s="59">
        <v>10</v>
      </c>
      <c r="E8" s="32">
        <f t="shared" si="1"/>
        <v>10.833333333333334</v>
      </c>
      <c r="F8" s="33">
        <v>17.5</v>
      </c>
      <c r="G8" s="33">
        <v>15</v>
      </c>
      <c r="H8" s="33">
        <v>15.5</v>
      </c>
      <c r="I8" s="33">
        <v>16</v>
      </c>
      <c r="J8" s="61">
        <v>18</v>
      </c>
      <c r="K8" s="61">
        <v>19.5</v>
      </c>
      <c r="L8" s="61">
        <v>16.75</v>
      </c>
      <c r="M8" s="61">
        <v>18.083333333333332</v>
      </c>
      <c r="N8" s="59">
        <v>19.5</v>
      </c>
      <c r="O8" s="59">
        <v>19.5</v>
      </c>
      <c r="P8" s="59">
        <v>19.75</v>
      </c>
      <c r="Q8" s="61">
        <v>19.583333333333332</v>
      </c>
      <c r="R8" s="61">
        <v>19.75</v>
      </c>
      <c r="S8" s="61">
        <v>19.75</v>
      </c>
      <c r="T8" s="61">
        <v>20.5</v>
      </c>
      <c r="U8" s="61">
        <v>20</v>
      </c>
      <c r="V8" s="61">
        <v>20.399999999999999</v>
      </c>
      <c r="W8" s="61">
        <v>20.3</v>
      </c>
      <c r="X8" s="61">
        <v>20.2</v>
      </c>
      <c r="Y8" s="61">
        <f t="shared" si="2"/>
        <v>20.3</v>
      </c>
      <c r="Z8" s="61">
        <f t="shared" si="3"/>
        <v>17.525000000000002</v>
      </c>
      <c r="AA8" s="61">
        <f t="shared" si="4"/>
        <v>17.758333333333333</v>
      </c>
      <c r="AB8" s="61">
        <f t="shared" si="5"/>
        <v>17.116666666666667</v>
      </c>
      <c r="AC8" s="33">
        <f t="shared" si="6"/>
        <v>17.466666666666665</v>
      </c>
      <c r="AD8" s="76" t="s">
        <v>10</v>
      </c>
      <c r="AE8" s="62"/>
      <c r="AF8" s="60"/>
      <c r="AG8" s="60"/>
      <c r="AH8" s="60"/>
      <c r="AI8" s="62"/>
      <c r="AJ8" s="62"/>
      <c r="AK8" s="62"/>
      <c r="AL8" s="62"/>
      <c r="AM8" s="62"/>
      <c r="AN8" s="62"/>
    </row>
    <row r="9" spans="1:40" ht="15.75" x14ac:dyDescent="0.25">
      <c r="A9" s="104" t="s">
        <v>11</v>
      </c>
      <c r="B9" s="59">
        <v>13</v>
      </c>
      <c r="C9" s="59">
        <v>13.75</v>
      </c>
      <c r="D9" s="59">
        <v>13.75</v>
      </c>
      <c r="E9" s="32">
        <f t="shared" si="1"/>
        <v>13.5</v>
      </c>
      <c r="F9" s="33">
        <v>17.5</v>
      </c>
      <c r="G9" s="33">
        <v>17</v>
      </c>
      <c r="H9" s="33">
        <v>17.5</v>
      </c>
      <c r="I9" s="33">
        <v>17.333333333333332</v>
      </c>
      <c r="J9" s="61">
        <v>18.25</v>
      </c>
      <c r="K9" s="61">
        <v>18.5</v>
      </c>
      <c r="L9" s="61">
        <v>19.25</v>
      </c>
      <c r="M9" s="61">
        <v>18.666666666666668</v>
      </c>
      <c r="N9" s="59">
        <v>24.75</v>
      </c>
      <c r="O9" s="59">
        <v>22.5</v>
      </c>
      <c r="P9" s="59">
        <v>22.5</v>
      </c>
      <c r="Q9" s="61">
        <v>23.25</v>
      </c>
      <c r="R9" s="61">
        <v>24.75</v>
      </c>
      <c r="S9" s="61">
        <v>24.5</v>
      </c>
      <c r="T9" s="61">
        <v>23.25</v>
      </c>
      <c r="U9" s="61">
        <v>24.166666666666668</v>
      </c>
      <c r="V9" s="61">
        <v>24.75</v>
      </c>
      <c r="W9" s="61">
        <v>24.5</v>
      </c>
      <c r="X9" s="61">
        <v>25.1</v>
      </c>
      <c r="Y9" s="61">
        <f t="shared" si="2"/>
        <v>24.783333333333331</v>
      </c>
      <c r="Z9" s="61">
        <f t="shared" si="3"/>
        <v>20.5</v>
      </c>
      <c r="AA9" s="61">
        <f t="shared" si="4"/>
        <v>20.125</v>
      </c>
      <c r="AB9" s="61">
        <f t="shared" si="5"/>
        <v>20.224999999999998</v>
      </c>
      <c r="AC9" s="33">
        <f t="shared" si="6"/>
        <v>20.283333333333331</v>
      </c>
      <c r="AD9" s="76" t="s">
        <v>11</v>
      </c>
      <c r="AE9" s="62"/>
      <c r="AF9" s="60"/>
      <c r="AG9" s="60"/>
      <c r="AH9" s="60"/>
      <c r="AI9" s="62"/>
      <c r="AJ9" s="62"/>
      <c r="AK9" s="62"/>
      <c r="AL9" s="62"/>
      <c r="AM9" s="62"/>
      <c r="AN9" s="62"/>
    </row>
    <row r="10" spans="1:40" ht="15.75" x14ac:dyDescent="0.25">
      <c r="A10" s="104" t="s">
        <v>12</v>
      </c>
      <c r="B10" s="59">
        <v>15.25</v>
      </c>
      <c r="C10" s="59">
        <v>15</v>
      </c>
      <c r="D10" s="59">
        <v>10.5</v>
      </c>
      <c r="E10" s="32">
        <f t="shared" si="1"/>
        <v>13.583333333333334</v>
      </c>
      <c r="F10" s="33">
        <v>15.5</v>
      </c>
      <c r="G10" s="33">
        <v>18.75</v>
      </c>
      <c r="H10" s="33">
        <v>17.75</v>
      </c>
      <c r="I10" s="33">
        <v>17.333333333333332</v>
      </c>
      <c r="J10" s="61">
        <v>18.75</v>
      </c>
      <c r="K10" s="61">
        <v>18.75</v>
      </c>
      <c r="L10" s="61">
        <v>18.5</v>
      </c>
      <c r="M10" s="61">
        <v>18.666666666666668</v>
      </c>
      <c r="N10" s="59">
        <v>23.75</v>
      </c>
      <c r="O10" s="59">
        <v>23.75</v>
      </c>
      <c r="P10" s="59">
        <v>23.5</v>
      </c>
      <c r="Q10" s="61">
        <v>23.666666666666668</v>
      </c>
      <c r="R10" s="61">
        <v>24.5</v>
      </c>
      <c r="S10" s="61">
        <v>23.75</v>
      </c>
      <c r="T10" s="61">
        <v>24</v>
      </c>
      <c r="U10" s="61">
        <v>24.083333333333332</v>
      </c>
      <c r="V10" s="61">
        <v>25.1</v>
      </c>
      <c r="W10" s="61">
        <v>24.8</v>
      </c>
      <c r="X10" s="61">
        <v>24.8</v>
      </c>
      <c r="Y10" s="61">
        <f t="shared" si="2"/>
        <v>24.900000000000002</v>
      </c>
      <c r="Z10" s="61">
        <f t="shared" si="3"/>
        <v>20.474999999999998</v>
      </c>
      <c r="AA10" s="61">
        <f t="shared" si="4"/>
        <v>20.8</v>
      </c>
      <c r="AB10" s="61">
        <f t="shared" si="5"/>
        <v>19.841666666666665</v>
      </c>
      <c r="AC10" s="33">
        <f t="shared" si="6"/>
        <v>20.37222222222222</v>
      </c>
      <c r="AD10" s="76" t="s">
        <v>12</v>
      </c>
      <c r="AE10" s="62"/>
      <c r="AF10" s="60"/>
      <c r="AG10" s="60"/>
      <c r="AH10" s="60"/>
      <c r="AI10" s="62"/>
      <c r="AJ10" s="62"/>
      <c r="AK10" s="62"/>
      <c r="AL10" s="62"/>
      <c r="AM10" s="62"/>
      <c r="AN10" s="62"/>
    </row>
    <row r="11" spans="1:40" ht="15.75" x14ac:dyDescent="0.25">
      <c r="A11" s="104" t="s">
        <v>13</v>
      </c>
      <c r="B11" s="59">
        <v>15</v>
      </c>
      <c r="C11" s="59">
        <v>15.5</v>
      </c>
      <c r="D11" s="59">
        <v>14.5</v>
      </c>
      <c r="E11" s="32">
        <f t="shared" si="1"/>
        <v>15</v>
      </c>
      <c r="F11" s="33">
        <v>18.5</v>
      </c>
      <c r="G11" s="33">
        <v>20</v>
      </c>
      <c r="H11" s="33">
        <v>21</v>
      </c>
      <c r="I11" s="33">
        <v>19.833333333333332</v>
      </c>
      <c r="J11" s="61">
        <v>21</v>
      </c>
      <c r="K11" s="61">
        <v>21.25</v>
      </c>
      <c r="L11" s="61">
        <v>21.75</v>
      </c>
      <c r="M11" s="61">
        <v>21.333333333333332</v>
      </c>
      <c r="N11" s="59">
        <v>25</v>
      </c>
      <c r="O11" s="59">
        <v>25</v>
      </c>
      <c r="P11" s="59">
        <v>25</v>
      </c>
      <c r="Q11" s="61">
        <v>25</v>
      </c>
      <c r="R11" s="61">
        <v>27.5</v>
      </c>
      <c r="S11" s="61">
        <v>25.5</v>
      </c>
      <c r="T11" s="61">
        <v>25</v>
      </c>
      <c r="U11" s="61">
        <v>26</v>
      </c>
      <c r="V11" s="61">
        <v>27</v>
      </c>
      <c r="W11" s="61">
        <v>27</v>
      </c>
      <c r="X11" s="61">
        <v>27</v>
      </c>
      <c r="Y11" s="61">
        <f t="shared" si="2"/>
        <v>27</v>
      </c>
      <c r="Z11" s="61">
        <f t="shared" si="3"/>
        <v>22.333333333333332</v>
      </c>
      <c r="AA11" s="61">
        <f t="shared" si="4"/>
        <v>22.375</v>
      </c>
      <c r="AB11" s="61">
        <f t="shared" si="5"/>
        <v>22.375</v>
      </c>
      <c r="AC11" s="33">
        <f t="shared" si="6"/>
        <v>22.361111111111111</v>
      </c>
      <c r="AD11" s="76" t="s">
        <v>13</v>
      </c>
      <c r="AE11" s="62"/>
      <c r="AF11" s="60"/>
      <c r="AG11" s="60"/>
      <c r="AH11" s="60"/>
      <c r="AI11" s="62"/>
      <c r="AJ11" s="62"/>
      <c r="AK11" s="62"/>
      <c r="AL11" s="62"/>
      <c r="AM11" s="62"/>
      <c r="AN11" s="62"/>
    </row>
    <row r="12" spans="1:40" ht="15.75" x14ac:dyDescent="0.25">
      <c r="A12" s="104" t="s">
        <v>14</v>
      </c>
      <c r="B12" s="59">
        <v>15.5</v>
      </c>
      <c r="C12" s="59">
        <v>15.75</v>
      </c>
      <c r="D12" s="59">
        <v>15</v>
      </c>
      <c r="E12" s="32">
        <f t="shared" si="1"/>
        <v>15.416666666666666</v>
      </c>
      <c r="F12" s="33">
        <v>18.75</v>
      </c>
      <c r="G12" s="33">
        <v>17.75</v>
      </c>
      <c r="H12" s="33">
        <v>24.5</v>
      </c>
      <c r="I12" s="33">
        <v>20.333333333333332</v>
      </c>
      <c r="J12" s="61">
        <v>21.25</v>
      </c>
      <c r="K12" s="61">
        <v>20.25</v>
      </c>
      <c r="L12" s="61">
        <v>24.5</v>
      </c>
      <c r="M12" s="61">
        <v>22</v>
      </c>
      <c r="N12" s="59">
        <v>27.5</v>
      </c>
      <c r="O12" s="59">
        <v>25</v>
      </c>
      <c r="P12" s="59">
        <v>25</v>
      </c>
      <c r="Q12" s="61">
        <v>25.833333333333332</v>
      </c>
      <c r="R12" s="61">
        <v>27.5</v>
      </c>
      <c r="S12" s="61">
        <v>25.5</v>
      </c>
      <c r="T12" s="61">
        <v>25.5</v>
      </c>
      <c r="U12" s="61">
        <v>26.166666666666668</v>
      </c>
      <c r="V12" s="61">
        <v>27.5</v>
      </c>
      <c r="W12" s="61">
        <v>27.5</v>
      </c>
      <c r="X12" s="61">
        <v>27.4</v>
      </c>
      <c r="Y12" s="61">
        <f t="shared" si="2"/>
        <v>27.466666666666669</v>
      </c>
      <c r="Z12" s="61">
        <f t="shared" si="3"/>
        <v>23</v>
      </c>
      <c r="AA12" s="61">
        <f t="shared" si="4"/>
        <v>21.958333333333332</v>
      </c>
      <c r="AB12" s="61">
        <f t="shared" si="5"/>
        <v>23.650000000000002</v>
      </c>
      <c r="AC12" s="33">
        <f t="shared" si="6"/>
        <v>22.869444444444444</v>
      </c>
      <c r="AD12" s="76" t="s">
        <v>14</v>
      </c>
      <c r="AE12" s="62"/>
      <c r="AF12" s="60"/>
      <c r="AG12" s="60"/>
      <c r="AH12" s="60"/>
      <c r="AI12" s="62"/>
      <c r="AJ12" s="62"/>
      <c r="AK12" s="62"/>
      <c r="AL12" s="62"/>
      <c r="AM12" s="62"/>
      <c r="AN12" s="62"/>
    </row>
    <row r="13" spans="1:40" ht="15.75" x14ac:dyDescent="0.25">
      <c r="I13" s="41"/>
      <c r="M13" s="35"/>
      <c r="Q13" s="35"/>
      <c r="AD13" s="38"/>
      <c r="AE13" s="11"/>
      <c r="AF13" s="11"/>
      <c r="AG13" s="11"/>
      <c r="AH13" s="11"/>
      <c r="AI13" s="11"/>
      <c r="AJ13" s="38"/>
      <c r="AK13" s="38"/>
      <c r="AL13" s="38"/>
      <c r="AM13" s="38"/>
      <c r="AN13" s="38"/>
    </row>
    <row r="14" spans="1:40" ht="15.75" x14ac:dyDescent="0.25">
      <c r="AD14" s="38"/>
      <c r="AE14" s="11"/>
      <c r="AF14" s="11"/>
      <c r="AG14" s="11"/>
      <c r="AH14" s="11"/>
      <c r="AI14" s="11"/>
      <c r="AJ14" s="38"/>
      <c r="AK14" s="38"/>
      <c r="AL14" s="38"/>
      <c r="AM14" s="38"/>
      <c r="AN14" s="38"/>
    </row>
    <row r="15" spans="1:40" ht="15.75" x14ac:dyDescent="0.25">
      <c r="A15" s="38"/>
      <c r="B15" s="39" t="s">
        <v>93</v>
      </c>
      <c r="C15" s="38"/>
      <c r="D15" s="38"/>
      <c r="E15" s="38"/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AD15" s="38"/>
      <c r="AE15" s="11"/>
      <c r="AF15" s="11"/>
      <c r="AG15" s="11"/>
      <c r="AH15" s="11"/>
      <c r="AI15" s="11"/>
      <c r="AJ15" s="38"/>
      <c r="AK15" s="38"/>
      <c r="AL15" s="38"/>
      <c r="AM15" s="38"/>
      <c r="AN15" s="38"/>
    </row>
    <row r="16" spans="1:40" ht="15.75" x14ac:dyDescent="0.25">
      <c r="A16" s="56"/>
      <c r="B16" s="56"/>
      <c r="C16" s="58" t="s">
        <v>23</v>
      </c>
      <c r="D16" s="56"/>
      <c r="E16" s="56"/>
      <c r="F16" s="56"/>
      <c r="G16" s="58">
        <v>2013</v>
      </c>
      <c r="H16" s="56"/>
      <c r="I16" s="56"/>
      <c r="J16" s="56"/>
      <c r="K16" s="58" t="s">
        <v>16</v>
      </c>
      <c r="L16" s="56"/>
      <c r="M16" s="56"/>
      <c r="N16" s="56"/>
      <c r="O16" s="58">
        <v>2014</v>
      </c>
      <c r="P16" s="56"/>
      <c r="Q16" s="56"/>
      <c r="R16" s="56"/>
      <c r="S16" s="58" t="s">
        <v>17</v>
      </c>
      <c r="T16" s="56"/>
      <c r="U16" s="56"/>
      <c r="V16" s="56"/>
      <c r="W16" s="58">
        <v>2015</v>
      </c>
      <c r="X16" s="56"/>
      <c r="Y16" s="56"/>
      <c r="Z16" s="54"/>
      <c r="AA16" s="6" t="s">
        <v>41</v>
      </c>
      <c r="AB16" s="54"/>
      <c r="AC16" s="54"/>
      <c r="AD16" s="77"/>
      <c r="AE16" s="68"/>
      <c r="AF16" s="68"/>
      <c r="AG16" s="68"/>
      <c r="AH16" s="68"/>
      <c r="AI16" s="68"/>
      <c r="AJ16" s="38"/>
      <c r="AK16" s="38"/>
      <c r="AL16" s="38"/>
      <c r="AM16" s="38"/>
      <c r="AN16" s="38"/>
    </row>
    <row r="17" spans="1:30" ht="15.75" x14ac:dyDescent="0.25">
      <c r="A17" s="31" t="s">
        <v>22</v>
      </c>
      <c r="B17" s="31" t="s">
        <v>2</v>
      </c>
      <c r="C17" s="31" t="s">
        <v>3</v>
      </c>
      <c r="D17" s="31" t="s">
        <v>4</v>
      </c>
      <c r="E17" s="27" t="s">
        <v>5</v>
      </c>
      <c r="F17" s="31" t="s">
        <v>2</v>
      </c>
      <c r="G17" s="31" t="s">
        <v>3</v>
      </c>
      <c r="H17" s="31" t="s">
        <v>4</v>
      </c>
      <c r="I17" s="27" t="s">
        <v>5</v>
      </c>
      <c r="J17" s="31" t="s">
        <v>2</v>
      </c>
      <c r="K17" s="31" t="s">
        <v>3</v>
      </c>
      <c r="L17" s="31" t="s">
        <v>4</v>
      </c>
      <c r="M17" s="27" t="s">
        <v>5</v>
      </c>
      <c r="N17" s="31" t="s">
        <v>2</v>
      </c>
      <c r="O17" s="31" t="s">
        <v>3</v>
      </c>
      <c r="P17" s="31" t="s">
        <v>4</v>
      </c>
      <c r="Q17" s="27" t="s">
        <v>5</v>
      </c>
      <c r="R17" s="31" t="s">
        <v>2</v>
      </c>
      <c r="S17" s="31" t="s">
        <v>3</v>
      </c>
      <c r="T17" s="31" t="s">
        <v>4</v>
      </c>
      <c r="U17" s="27" t="s">
        <v>5</v>
      </c>
      <c r="V17" s="31" t="s">
        <v>2</v>
      </c>
      <c r="W17" s="31" t="s">
        <v>3</v>
      </c>
      <c r="X17" s="31" t="s">
        <v>4</v>
      </c>
      <c r="Y17" s="27" t="s">
        <v>5</v>
      </c>
      <c r="Z17" s="104" t="s">
        <v>2</v>
      </c>
      <c r="AA17" s="104" t="s">
        <v>3</v>
      </c>
      <c r="AB17" s="104" t="s">
        <v>4</v>
      </c>
      <c r="AC17" s="104" t="s">
        <v>5</v>
      </c>
    </row>
    <row r="18" spans="1:30" ht="15.75" x14ac:dyDescent="0.25">
      <c r="A18" s="31" t="s">
        <v>6</v>
      </c>
      <c r="B18" s="110">
        <v>5</v>
      </c>
      <c r="C18" s="110">
        <v>7.5</v>
      </c>
      <c r="D18" s="110">
        <v>7.5</v>
      </c>
      <c r="E18" s="33">
        <v>6.666666666666667</v>
      </c>
      <c r="F18" s="59">
        <v>7.5</v>
      </c>
      <c r="G18" s="59">
        <v>5</v>
      </c>
      <c r="H18" s="59">
        <v>5.75</v>
      </c>
      <c r="I18" s="61">
        <v>6.083333333333333</v>
      </c>
      <c r="J18" s="59">
        <v>6.25</v>
      </c>
      <c r="K18" s="59">
        <v>6</v>
      </c>
      <c r="L18" s="59">
        <v>5</v>
      </c>
      <c r="M18" s="61">
        <v>5.75</v>
      </c>
      <c r="N18" s="59">
        <v>5.25</v>
      </c>
      <c r="O18" s="59">
        <v>4.9249999999999998</v>
      </c>
      <c r="P18" s="59">
        <v>5.75</v>
      </c>
      <c r="Q18" s="61">
        <v>5.3083333333333336</v>
      </c>
      <c r="R18" s="59">
        <v>5.25</v>
      </c>
      <c r="S18" s="59">
        <v>4.9249999999999998</v>
      </c>
      <c r="T18" s="59">
        <v>5.25</v>
      </c>
      <c r="U18" s="61">
        <v>5.1416666666666666</v>
      </c>
      <c r="V18" s="59">
        <v>4.8</v>
      </c>
      <c r="W18" s="59">
        <v>4.8</v>
      </c>
      <c r="X18" s="59">
        <v>4.8</v>
      </c>
      <c r="Y18" s="61">
        <f>AVERAGE(V18:X18)</f>
        <v>4.8</v>
      </c>
      <c r="Z18" s="61">
        <f t="shared" ref="Z18:Z26" si="7">(C18+G18+K18+O18+S18+W18)/6</f>
        <v>5.5249999999999995</v>
      </c>
      <c r="AA18" s="61">
        <f t="shared" ref="AA18:AA26" si="8">(D18+H18+L18+P18+T18+X18)/6</f>
        <v>5.6749999999999998</v>
      </c>
      <c r="AB18" s="61">
        <f t="shared" ref="AB18:AB26" si="9">(E18+I18+M18+Q18+U18+Y18)/6</f>
        <v>5.625</v>
      </c>
      <c r="AC18" s="12">
        <f>AVERAGE(Z18:AB18)</f>
        <v>5.6083333333333334</v>
      </c>
      <c r="AD18" s="16"/>
    </row>
    <row r="19" spans="1:30" ht="15.75" x14ac:dyDescent="0.25">
      <c r="A19" s="31" t="s">
        <v>7</v>
      </c>
      <c r="B19" s="110">
        <v>12.5</v>
      </c>
      <c r="C19" s="110">
        <v>12.5</v>
      </c>
      <c r="D19" s="110">
        <v>12.75</v>
      </c>
      <c r="E19" s="33">
        <v>12.583333333333334</v>
      </c>
      <c r="F19" s="59">
        <v>13.75</v>
      </c>
      <c r="G19" s="59">
        <v>12.5</v>
      </c>
      <c r="H19" s="59">
        <v>15</v>
      </c>
      <c r="I19" s="61">
        <v>13.75</v>
      </c>
      <c r="J19" s="59">
        <v>14.5</v>
      </c>
      <c r="K19" s="59">
        <v>14.25</v>
      </c>
      <c r="L19" s="59">
        <v>13.5</v>
      </c>
      <c r="M19" s="61">
        <v>14.083333333333334</v>
      </c>
      <c r="N19" s="59">
        <v>15</v>
      </c>
      <c r="O19" s="59">
        <v>14.25</v>
      </c>
      <c r="P19" s="59">
        <v>15</v>
      </c>
      <c r="Q19" s="61">
        <v>14.75</v>
      </c>
      <c r="R19" s="59">
        <v>15</v>
      </c>
      <c r="S19" s="59">
        <v>15</v>
      </c>
      <c r="T19" s="59">
        <v>15</v>
      </c>
      <c r="U19" s="61">
        <v>15</v>
      </c>
      <c r="V19" s="59">
        <v>16</v>
      </c>
      <c r="W19" s="59">
        <v>16</v>
      </c>
      <c r="X19" s="59">
        <v>16</v>
      </c>
      <c r="Y19" s="61">
        <f t="shared" ref="Y19:Y26" si="10">AVERAGE(V19:X19)</f>
        <v>16</v>
      </c>
      <c r="Z19" s="61">
        <f t="shared" si="7"/>
        <v>14.083333333333334</v>
      </c>
      <c r="AA19" s="61">
        <f t="shared" si="8"/>
        <v>14.541666666666666</v>
      </c>
      <c r="AB19" s="61">
        <f t="shared" si="9"/>
        <v>14.361111111111112</v>
      </c>
      <c r="AC19" s="12">
        <f t="shared" ref="AC19:AC26" si="11">AVERAGE(Z19:AB19)</f>
        <v>14.328703703703704</v>
      </c>
      <c r="AD19" s="16"/>
    </row>
    <row r="20" spans="1:30" ht="15.75" x14ac:dyDescent="0.25">
      <c r="A20" s="31" t="s">
        <v>8</v>
      </c>
      <c r="B20" s="110">
        <v>12.5</v>
      </c>
      <c r="C20" s="110">
        <v>10</v>
      </c>
      <c r="D20" s="110">
        <v>12.5</v>
      </c>
      <c r="E20" s="33">
        <v>11.666666666666666</v>
      </c>
      <c r="F20" s="59">
        <v>13.75</v>
      </c>
      <c r="G20" s="59">
        <v>12.5</v>
      </c>
      <c r="H20" s="59">
        <v>12.75</v>
      </c>
      <c r="I20" s="61">
        <v>13</v>
      </c>
      <c r="J20" s="59">
        <v>13.75</v>
      </c>
      <c r="K20" s="59">
        <v>14.25</v>
      </c>
      <c r="L20" s="59">
        <v>14</v>
      </c>
      <c r="M20" s="61">
        <v>14</v>
      </c>
      <c r="N20" s="59">
        <v>14.5</v>
      </c>
      <c r="O20" s="59">
        <v>14.75</v>
      </c>
      <c r="P20" s="59">
        <v>15</v>
      </c>
      <c r="Q20" s="61">
        <v>14.75</v>
      </c>
      <c r="R20" s="59">
        <v>15</v>
      </c>
      <c r="S20" s="59">
        <v>15.25</v>
      </c>
      <c r="T20" s="59">
        <v>15.25</v>
      </c>
      <c r="U20" s="61">
        <v>15.166666666666666</v>
      </c>
      <c r="V20" s="59">
        <v>16</v>
      </c>
      <c r="W20" s="59">
        <v>15.25</v>
      </c>
      <c r="X20" s="59">
        <v>15.25</v>
      </c>
      <c r="Y20" s="61">
        <f t="shared" si="10"/>
        <v>15.5</v>
      </c>
      <c r="Z20" s="61">
        <f t="shared" si="7"/>
        <v>13.666666666666666</v>
      </c>
      <c r="AA20" s="61">
        <f t="shared" si="8"/>
        <v>14.125</v>
      </c>
      <c r="AB20" s="61">
        <f t="shared" si="9"/>
        <v>14.013888888888888</v>
      </c>
      <c r="AC20" s="12">
        <f t="shared" si="11"/>
        <v>13.935185185185183</v>
      </c>
      <c r="AD20" s="16"/>
    </row>
    <row r="21" spans="1:30" ht="15.75" x14ac:dyDescent="0.25">
      <c r="A21" s="31" t="s">
        <v>9</v>
      </c>
      <c r="B21" s="110">
        <v>12.5</v>
      </c>
      <c r="C21" s="110">
        <v>10</v>
      </c>
      <c r="D21" s="110">
        <v>12.5</v>
      </c>
      <c r="E21" s="33">
        <v>11.666666666666666</v>
      </c>
      <c r="F21" s="59">
        <v>12.5</v>
      </c>
      <c r="G21" s="59">
        <v>13.25</v>
      </c>
      <c r="H21" s="59">
        <v>13.5</v>
      </c>
      <c r="I21" s="61">
        <v>13.083333333333334</v>
      </c>
      <c r="J21" s="59">
        <v>14.5</v>
      </c>
      <c r="K21" s="59">
        <v>15</v>
      </c>
      <c r="L21" s="59">
        <v>14.5</v>
      </c>
      <c r="M21" s="61">
        <v>14.666666666666666</v>
      </c>
      <c r="N21" s="59">
        <v>15</v>
      </c>
      <c r="O21" s="59">
        <v>15.25</v>
      </c>
      <c r="P21" s="59">
        <v>15.25</v>
      </c>
      <c r="Q21" s="61">
        <v>15.166666666666666</v>
      </c>
      <c r="R21" s="59">
        <v>15.5</v>
      </c>
      <c r="S21" s="59">
        <v>15.25</v>
      </c>
      <c r="T21" s="59">
        <v>15.25</v>
      </c>
      <c r="U21" s="61">
        <v>15.333333333333334</v>
      </c>
      <c r="V21" s="59">
        <v>15.5</v>
      </c>
      <c r="W21" s="59">
        <v>16</v>
      </c>
      <c r="X21" s="59">
        <v>16</v>
      </c>
      <c r="Y21" s="61">
        <f t="shared" si="10"/>
        <v>15.833333333333334</v>
      </c>
      <c r="Z21" s="61">
        <f t="shared" si="7"/>
        <v>14.125</v>
      </c>
      <c r="AA21" s="61">
        <f t="shared" si="8"/>
        <v>14.5</v>
      </c>
      <c r="AB21" s="61">
        <f t="shared" si="9"/>
        <v>14.291666666666664</v>
      </c>
      <c r="AC21" s="12">
        <f t="shared" si="11"/>
        <v>14.305555555555555</v>
      </c>
      <c r="AD21" s="16"/>
    </row>
    <row r="22" spans="1:30" ht="15.75" x14ac:dyDescent="0.25">
      <c r="A22" s="31" t="s">
        <v>10</v>
      </c>
      <c r="B22" s="110">
        <v>12.5</v>
      </c>
      <c r="C22" s="110">
        <v>12.5</v>
      </c>
      <c r="D22" s="110">
        <v>12</v>
      </c>
      <c r="E22" s="33">
        <v>12.333333333333334</v>
      </c>
      <c r="F22" s="59">
        <v>14.75</v>
      </c>
      <c r="G22" s="59">
        <v>14.5</v>
      </c>
      <c r="H22" s="59">
        <v>13.25</v>
      </c>
      <c r="I22" s="61">
        <v>14.166666666666666</v>
      </c>
      <c r="J22" s="59">
        <v>15</v>
      </c>
      <c r="K22" s="59">
        <v>15.5</v>
      </c>
      <c r="L22" s="59">
        <v>16</v>
      </c>
      <c r="M22" s="61">
        <v>15.5</v>
      </c>
      <c r="N22" s="59">
        <v>16.25</v>
      </c>
      <c r="O22" s="59">
        <v>16</v>
      </c>
      <c r="P22" s="59">
        <v>16</v>
      </c>
      <c r="Q22" s="61">
        <v>16.083333333333332</v>
      </c>
      <c r="R22" s="59">
        <v>16.25</v>
      </c>
      <c r="S22" s="59">
        <v>16.5</v>
      </c>
      <c r="T22" s="59">
        <v>16.5</v>
      </c>
      <c r="U22" s="61">
        <v>16.416666666666668</v>
      </c>
      <c r="V22" s="59">
        <v>17.2</v>
      </c>
      <c r="W22" s="59">
        <v>16.5</v>
      </c>
      <c r="X22" s="59">
        <v>17.399999999999999</v>
      </c>
      <c r="Y22" s="61">
        <f t="shared" si="10"/>
        <v>17.033333333333335</v>
      </c>
      <c r="Z22" s="61">
        <f t="shared" si="7"/>
        <v>15.25</v>
      </c>
      <c r="AA22" s="61">
        <f t="shared" si="8"/>
        <v>15.191666666666668</v>
      </c>
      <c r="AB22" s="61">
        <f t="shared" si="9"/>
        <v>15.255555555555555</v>
      </c>
      <c r="AC22" s="12">
        <f t="shared" si="11"/>
        <v>15.232407407407408</v>
      </c>
      <c r="AD22" s="16"/>
    </row>
    <row r="23" spans="1:30" ht="15.75" x14ac:dyDescent="0.25">
      <c r="A23" s="31" t="s">
        <v>11</v>
      </c>
      <c r="B23" s="110">
        <v>17.5</v>
      </c>
      <c r="C23" s="110">
        <v>15</v>
      </c>
      <c r="D23" s="110">
        <v>15</v>
      </c>
      <c r="E23" s="33">
        <v>15.833333333333334</v>
      </c>
      <c r="F23" s="59">
        <v>19.25</v>
      </c>
      <c r="G23" s="59">
        <v>18.849999999999998</v>
      </c>
      <c r="H23" s="59">
        <v>18.774999999999999</v>
      </c>
      <c r="I23" s="61">
        <v>18.958333333333332</v>
      </c>
      <c r="J23" s="59">
        <v>20</v>
      </c>
      <c r="K23" s="59">
        <v>21</v>
      </c>
      <c r="L23" s="59">
        <v>20.25</v>
      </c>
      <c r="M23" s="61">
        <v>20.416666666666668</v>
      </c>
      <c r="N23" s="59">
        <v>21</v>
      </c>
      <c r="O23" s="59">
        <v>21</v>
      </c>
      <c r="P23" s="59">
        <v>21</v>
      </c>
      <c r="Q23" s="61">
        <v>21</v>
      </c>
      <c r="R23" s="59">
        <v>21.25</v>
      </c>
      <c r="S23" s="59">
        <v>21.25</v>
      </c>
      <c r="T23" s="59">
        <v>21.25</v>
      </c>
      <c r="U23" s="61">
        <v>21.25</v>
      </c>
      <c r="V23" s="59">
        <v>22</v>
      </c>
      <c r="W23" s="59">
        <v>21.25</v>
      </c>
      <c r="X23" s="59">
        <v>22</v>
      </c>
      <c r="Y23" s="61">
        <f t="shared" si="10"/>
        <v>21.75</v>
      </c>
      <c r="Z23" s="61">
        <f t="shared" si="7"/>
        <v>19.724999999999998</v>
      </c>
      <c r="AA23" s="61">
        <f t="shared" si="8"/>
        <v>19.712500000000002</v>
      </c>
      <c r="AB23" s="61">
        <f t="shared" si="9"/>
        <v>19.868055555555554</v>
      </c>
      <c r="AC23" s="12">
        <f t="shared" si="11"/>
        <v>19.768518518518519</v>
      </c>
      <c r="AD23" s="16"/>
    </row>
    <row r="24" spans="1:30" ht="15.75" x14ac:dyDescent="0.25">
      <c r="A24" s="31" t="s">
        <v>12</v>
      </c>
      <c r="B24" s="110">
        <v>15</v>
      </c>
      <c r="C24" s="110">
        <v>17.5</v>
      </c>
      <c r="D24" s="110">
        <v>16.25</v>
      </c>
      <c r="E24" s="33">
        <v>16.25</v>
      </c>
      <c r="F24" s="59">
        <v>19.75</v>
      </c>
      <c r="G24" s="59">
        <v>19.5</v>
      </c>
      <c r="H24" s="59">
        <v>19</v>
      </c>
      <c r="I24" s="61">
        <v>19.416666666666668</v>
      </c>
      <c r="J24" s="59">
        <v>20.75</v>
      </c>
      <c r="K24" s="59">
        <v>20.75</v>
      </c>
      <c r="L24" s="59">
        <v>20.25</v>
      </c>
      <c r="M24" s="61">
        <v>20.583333333333332</v>
      </c>
      <c r="N24" s="59">
        <v>21.75</v>
      </c>
      <c r="O24" s="59">
        <v>21.25</v>
      </c>
      <c r="P24" s="59">
        <v>21.25</v>
      </c>
      <c r="Q24" s="61">
        <v>21.416666666666668</v>
      </c>
      <c r="R24" s="59">
        <v>21.75</v>
      </c>
      <c r="S24" s="59">
        <v>21.75</v>
      </c>
      <c r="T24" s="59">
        <v>21.5</v>
      </c>
      <c r="U24" s="61">
        <v>21.666666666666668</v>
      </c>
      <c r="V24" s="59">
        <v>23</v>
      </c>
      <c r="W24" s="59">
        <v>21.75</v>
      </c>
      <c r="X24" s="59">
        <v>21.5</v>
      </c>
      <c r="Y24" s="61">
        <f t="shared" si="10"/>
        <v>22.083333333333332</v>
      </c>
      <c r="Z24" s="61">
        <f t="shared" si="7"/>
        <v>20.416666666666668</v>
      </c>
      <c r="AA24" s="61">
        <f t="shared" si="8"/>
        <v>19.958333333333332</v>
      </c>
      <c r="AB24" s="61">
        <f t="shared" si="9"/>
        <v>20.236111111111111</v>
      </c>
      <c r="AC24" s="12">
        <f t="shared" si="11"/>
        <v>20.203703703703706</v>
      </c>
      <c r="AD24" s="16"/>
    </row>
    <row r="25" spans="1:30" ht="15.75" x14ac:dyDescent="0.25">
      <c r="A25" s="31" t="s">
        <v>13</v>
      </c>
      <c r="B25" s="110">
        <v>17.5</v>
      </c>
      <c r="C25" s="110">
        <v>17</v>
      </c>
      <c r="D25" s="110">
        <v>17.5</v>
      </c>
      <c r="E25" s="33">
        <v>17.333333333333332</v>
      </c>
      <c r="F25" s="59">
        <v>20.164999999999999</v>
      </c>
      <c r="G25" s="59">
        <v>20</v>
      </c>
      <c r="H25" s="59">
        <v>22.5</v>
      </c>
      <c r="I25" s="61">
        <v>20.888333333333332</v>
      </c>
      <c r="J25" s="59">
        <v>21.65</v>
      </c>
      <c r="K25" s="59">
        <v>21.5</v>
      </c>
      <c r="L25" s="59">
        <v>22.5</v>
      </c>
      <c r="M25" s="61">
        <v>21.883333333333336</v>
      </c>
      <c r="N25" s="59">
        <v>22.75</v>
      </c>
      <c r="O25" s="59">
        <v>22.25</v>
      </c>
      <c r="P25" s="59">
        <v>22.5</v>
      </c>
      <c r="Q25" s="61">
        <v>22.5</v>
      </c>
      <c r="R25" s="59">
        <v>22.75</v>
      </c>
      <c r="S25" s="59">
        <v>22.5</v>
      </c>
      <c r="T25" s="59">
        <v>23</v>
      </c>
      <c r="U25" s="61">
        <v>22.75</v>
      </c>
      <c r="V25" s="59">
        <v>24</v>
      </c>
      <c r="W25" s="59">
        <v>22.5</v>
      </c>
      <c r="X25" s="59">
        <v>24</v>
      </c>
      <c r="Y25" s="61">
        <f t="shared" si="10"/>
        <v>23.5</v>
      </c>
      <c r="Z25" s="61">
        <f t="shared" si="7"/>
        <v>20.958333333333332</v>
      </c>
      <c r="AA25" s="61">
        <f t="shared" si="8"/>
        <v>22</v>
      </c>
      <c r="AB25" s="61">
        <f t="shared" si="9"/>
        <v>21.475833333333338</v>
      </c>
      <c r="AC25" s="12">
        <f t="shared" si="11"/>
        <v>21.478055555555557</v>
      </c>
      <c r="AD25" s="16"/>
    </row>
    <row r="26" spans="1:30" ht="15.75" x14ac:dyDescent="0.25">
      <c r="A26" s="31" t="s">
        <v>14</v>
      </c>
      <c r="B26" s="110">
        <v>20</v>
      </c>
      <c r="C26" s="110">
        <v>17.5</v>
      </c>
      <c r="D26" s="110">
        <v>17.5</v>
      </c>
      <c r="E26" s="33">
        <v>18.333333333333332</v>
      </c>
      <c r="F26" s="59">
        <v>22.5</v>
      </c>
      <c r="G26" s="59">
        <v>21.75</v>
      </c>
      <c r="H26" s="59">
        <v>22</v>
      </c>
      <c r="I26" s="61">
        <v>22.083333333333332</v>
      </c>
      <c r="J26" s="59">
        <v>22.5</v>
      </c>
      <c r="K26" s="59">
        <v>22.5</v>
      </c>
      <c r="L26" s="59">
        <v>22.25</v>
      </c>
      <c r="M26" s="61">
        <v>22.416666666666668</v>
      </c>
      <c r="N26" s="59">
        <v>23</v>
      </c>
      <c r="O26" s="59">
        <v>22.5</v>
      </c>
      <c r="P26" s="59">
        <v>23.25</v>
      </c>
      <c r="Q26" s="61">
        <v>22.916666666666668</v>
      </c>
      <c r="R26" s="59">
        <v>23.25</v>
      </c>
      <c r="S26" s="59">
        <v>23.5</v>
      </c>
      <c r="T26" s="59">
        <v>23.25</v>
      </c>
      <c r="U26" s="61">
        <v>23.333333333333332</v>
      </c>
      <c r="V26" s="59">
        <v>24</v>
      </c>
      <c r="W26" s="59">
        <v>23.5</v>
      </c>
      <c r="X26" s="59">
        <v>24</v>
      </c>
      <c r="Y26" s="61">
        <f t="shared" si="10"/>
        <v>23.833333333333332</v>
      </c>
      <c r="Z26" s="61">
        <f t="shared" si="7"/>
        <v>21.875</v>
      </c>
      <c r="AA26" s="61">
        <f t="shared" si="8"/>
        <v>22.041666666666668</v>
      </c>
      <c r="AB26" s="61">
        <f t="shared" si="9"/>
        <v>22.152777777777775</v>
      </c>
      <c r="AC26" s="12">
        <f t="shared" si="11"/>
        <v>22.023148148148149</v>
      </c>
      <c r="AD26" s="16"/>
    </row>
    <row r="27" spans="1:30" ht="15.75" x14ac:dyDescent="0.25">
      <c r="E27" s="41"/>
      <c r="I27" s="35"/>
      <c r="M27" s="35"/>
      <c r="Q27" s="35"/>
    </row>
    <row r="29" spans="1:30" x14ac:dyDescent="0.25">
      <c r="B29" s="6" t="s">
        <v>94</v>
      </c>
    </row>
    <row r="30" spans="1:30" ht="15.75" x14ac:dyDescent="0.25">
      <c r="A30" s="50"/>
      <c r="B30" s="50"/>
      <c r="C30" s="52" t="s">
        <v>23</v>
      </c>
      <c r="D30" s="50"/>
      <c r="E30" s="50"/>
      <c r="F30" s="50"/>
      <c r="G30" s="52">
        <v>2013</v>
      </c>
      <c r="H30" s="50"/>
      <c r="I30" s="50"/>
      <c r="J30" s="50"/>
      <c r="K30" s="52" t="s">
        <v>16</v>
      </c>
      <c r="L30" s="50"/>
      <c r="M30" s="50"/>
      <c r="N30" s="50"/>
      <c r="O30" s="52">
        <v>2014</v>
      </c>
      <c r="P30" s="50"/>
      <c r="Q30" s="50"/>
      <c r="R30" s="50"/>
      <c r="S30" s="52" t="s">
        <v>17</v>
      </c>
      <c r="T30" s="50"/>
      <c r="U30" s="50"/>
      <c r="V30" s="50"/>
      <c r="W30" s="52">
        <v>2015</v>
      </c>
      <c r="X30" s="50"/>
      <c r="Y30" s="50"/>
      <c r="Z30" s="54"/>
      <c r="AA30" s="6" t="s">
        <v>41</v>
      </c>
      <c r="AB30" s="54"/>
      <c r="AC30" s="54"/>
    </row>
    <row r="31" spans="1:30" ht="15.75" x14ac:dyDescent="0.25">
      <c r="A31" s="26" t="s">
        <v>22</v>
      </c>
      <c r="B31" s="26" t="s">
        <v>2</v>
      </c>
      <c r="C31" s="26" t="s">
        <v>3</v>
      </c>
      <c r="D31" s="26" t="s">
        <v>4</v>
      </c>
      <c r="E31" s="27" t="s">
        <v>5</v>
      </c>
      <c r="F31" s="26" t="s">
        <v>2</v>
      </c>
      <c r="G31" s="26" t="s">
        <v>3</v>
      </c>
      <c r="H31" s="26" t="s">
        <v>4</v>
      </c>
      <c r="I31" s="27" t="s">
        <v>5</v>
      </c>
      <c r="J31" s="26" t="s">
        <v>2</v>
      </c>
      <c r="K31" s="26" t="s">
        <v>3</v>
      </c>
      <c r="L31" s="26" t="s">
        <v>4</v>
      </c>
      <c r="M31" s="27" t="s">
        <v>5</v>
      </c>
      <c r="N31" s="26" t="s">
        <v>2</v>
      </c>
      <c r="O31" s="26" t="s">
        <v>3</v>
      </c>
      <c r="P31" s="26" t="s">
        <v>4</v>
      </c>
      <c r="Q31" s="27" t="s">
        <v>5</v>
      </c>
      <c r="R31" s="26" t="s">
        <v>2</v>
      </c>
      <c r="S31" s="26" t="s">
        <v>3</v>
      </c>
      <c r="T31" s="26" t="s">
        <v>4</v>
      </c>
      <c r="U31" s="27" t="s">
        <v>5</v>
      </c>
      <c r="V31" s="26" t="s">
        <v>2</v>
      </c>
      <c r="W31" s="26" t="s">
        <v>3</v>
      </c>
      <c r="X31" s="26" t="s">
        <v>4</v>
      </c>
      <c r="Y31" s="27" t="s">
        <v>5</v>
      </c>
      <c r="Z31" s="104" t="s">
        <v>2</v>
      </c>
      <c r="AA31" s="104" t="s">
        <v>3</v>
      </c>
      <c r="AB31" s="104" t="s">
        <v>4</v>
      </c>
      <c r="AC31" s="27" t="s">
        <v>5</v>
      </c>
    </row>
    <row r="32" spans="1:30" ht="15.75" x14ac:dyDescent="0.25">
      <c r="A32" s="26" t="s">
        <v>6</v>
      </c>
      <c r="B32" s="74">
        <v>10.25</v>
      </c>
      <c r="C32" s="74">
        <v>10.5</v>
      </c>
      <c r="D32" s="74">
        <v>14</v>
      </c>
      <c r="E32" s="12">
        <v>11.583333333333334</v>
      </c>
      <c r="F32" s="69">
        <v>12.5</v>
      </c>
      <c r="G32" s="69">
        <v>10</v>
      </c>
      <c r="H32" s="69">
        <v>10</v>
      </c>
      <c r="I32" s="69">
        <v>10.833333333333334</v>
      </c>
      <c r="J32" s="69">
        <v>10</v>
      </c>
      <c r="K32" s="69">
        <v>10</v>
      </c>
      <c r="L32" s="69">
        <v>10</v>
      </c>
      <c r="M32" s="69">
        <v>10</v>
      </c>
      <c r="N32" s="69">
        <v>10</v>
      </c>
      <c r="O32" s="69">
        <v>10</v>
      </c>
      <c r="P32" s="69">
        <v>7.5</v>
      </c>
      <c r="Q32" s="69">
        <v>9.1666666666666661</v>
      </c>
      <c r="R32" s="69">
        <v>7.5</v>
      </c>
      <c r="S32" s="69">
        <v>10</v>
      </c>
      <c r="T32" s="69">
        <v>7.5</v>
      </c>
      <c r="U32" s="69">
        <v>8.3333333333333339</v>
      </c>
      <c r="V32" s="69">
        <v>7</v>
      </c>
      <c r="W32" s="69">
        <v>7</v>
      </c>
      <c r="X32" s="69">
        <v>7.5</v>
      </c>
      <c r="Y32" s="69">
        <f>AVERAGE(V32:X32)</f>
        <v>7.166666666666667</v>
      </c>
      <c r="Z32" s="59">
        <f>(B32+F32+J32+N32+R32+V32)/6</f>
        <v>9.5416666666666661</v>
      </c>
      <c r="AA32" s="59">
        <f t="shared" ref="AA32:AA40" si="12">(C32+G32+K32+O32+S32+W32)/6</f>
        <v>9.5833333333333339</v>
      </c>
      <c r="AB32" s="59">
        <f t="shared" ref="AB32:AB40" si="13">(D32+H32+L32+P32+T32+X32)/6</f>
        <v>9.4166666666666661</v>
      </c>
      <c r="AC32" s="74">
        <f>AVERAGE(Z32:AB32)</f>
        <v>9.5138888888888875</v>
      </c>
    </row>
    <row r="33" spans="1:29" ht="15.75" x14ac:dyDescent="0.25">
      <c r="A33" s="26" t="s">
        <v>7</v>
      </c>
      <c r="B33" s="74">
        <v>21.75</v>
      </c>
      <c r="C33" s="74">
        <v>22.25</v>
      </c>
      <c r="D33" s="74">
        <v>19.75</v>
      </c>
      <c r="E33" s="12">
        <v>21.25</v>
      </c>
      <c r="F33" s="69">
        <v>25</v>
      </c>
      <c r="G33" s="69">
        <v>25</v>
      </c>
      <c r="H33" s="69">
        <v>25</v>
      </c>
      <c r="I33" s="69">
        <v>25</v>
      </c>
      <c r="J33" s="69">
        <v>25</v>
      </c>
      <c r="K33" s="69">
        <v>25</v>
      </c>
      <c r="L33" s="69">
        <v>30</v>
      </c>
      <c r="M33" s="69">
        <v>26.666666666666668</v>
      </c>
      <c r="N33" s="69">
        <v>30</v>
      </c>
      <c r="O33" s="69">
        <v>27.5</v>
      </c>
      <c r="P33" s="69">
        <v>30</v>
      </c>
      <c r="Q33" s="69">
        <v>29.166666666666668</v>
      </c>
      <c r="R33" s="69">
        <v>30</v>
      </c>
      <c r="S33" s="69">
        <v>30</v>
      </c>
      <c r="T33" s="69">
        <v>30</v>
      </c>
      <c r="U33" s="69">
        <v>30</v>
      </c>
      <c r="V33" s="69">
        <v>31.4</v>
      </c>
      <c r="W33" s="69">
        <v>31</v>
      </c>
      <c r="X33" s="69">
        <v>31</v>
      </c>
      <c r="Y33" s="69">
        <f t="shared" ref="Y33:Y40" si="14">AVERAGE(V33:X33)</f>
        <v>31.133333333333336</v>
      </c>
      <c r="Z33" s="59">
        <f t="shared" ref="Z33:Z40" si="15">(B33+F33+J33+N33+R33+V33)/6</f>
        <v>27.191666666666666</v>
      </c>
      <c r="AA33" s="59">
        <f t="shared" si="12"/>
        <v>26.791666666666668</v>
      </c>
      <c r="AB33" s="59">
        <f t="shared" si="13"/>
        <v>27.625</v>
      </c>
      <c r="AC33" s="74">
        <f t="shared" ref="AC33:AC40" si="16">AVERAGE(Z33:AB33)</f>
        <v>27.202777777777779</v>
      </c>
    </row>
    <row r="34" spans="1:29" ht="15.75" x14ac:dyDescent="0.25">
      <c r="A34" s="26" t="s">
        <v>8</v>
      </c>
      <c r="B34" s="74">
        <v>18</v>
      </c>
      <c r="C34" s="74">
        <v>20.25</v>
      </c>
      <c r="D34" s="74">
        <v>17.25</v>
      </c>
      <c r="E34" s="12">
        <v>18.5</v>
      </c>
      <c r="F34" s="69">
        <v>30</v>
      </c>
      <c r="G34" s="69">
        <v>25</v>
      </c>
      <c r="H34" s="69">
        <v>24.5</v>
      </c>
      <c r="I34" s="69">
        <v>26.5</v>
      </c>
      <c r="J34" s="69">
        <v>30</v>
      </c>
      <c r="K34" s="69">
        <v>32.5</v>
      </c>
      <c r="L34" s="69">
        <v>24.5</v>
      </c>
      <c r="M34" s="69">
        <v>29</v>
      </c>
      <c r="N34" s="69">
        <v>31</v>
      </c>
      <c r="O34" s="69">
        <v>32.5</v>
      </c>
      <c r="P34" s="69">
        <v>27.5</v>
      </c>
      <c r="Q34" s="69">
        <v>30.333333333333332</v>
      </c>
      <c r="R34" s="69">
        <v>31</v>
      </c>
      <c r="S34" s="69">
        <v>32.5</v>
      </c>
      <c r="T34" s="69">
        <v>30</v>
      </c>
      <c r="U34" s="69">
        <v>31.166666666666668</v>
      </c>
      <c r="V34" s="69">
        <v>31</v>
      </c>
      <c r="W34" s="69">
        <v>32.5</v>
      </c>
      <c r="X34" s="69">
        <v>32</v>
      </c>
      <c r="Y34" s="69">
        <f t="shared" si="14"/>
        <v>31.833333333333332</v>
      </c>
      <c r="Z34" s="59">
        <f t="shared" si="15"/>
        <v>28.5</v>
      </c>
      <c r="AA34" s="59">
        <f t="shared" si="12"/>
        <v>29.208333333333332</v>
      </c>
      <c r="AB34" s="59">
        <f t="shared" si="13"/>
        <v>25.958333333333332</v>
      </c>
      <c r="AC34" s="74">
        <f t="shared" si="16"/>
        <v>27.888888888888886</v>
      </c>
    </row>
    <row r="35" spans="1:29" ht="15.75" x14ac:dyDescent="0.25">
      <c r="A35" s="26" t="s">
        <v>9</v>
      </c>
      <c r="B35" s="74">
        <v>11</v>
      </c>
      <c r="C35" s="74">
        <v>21</v>
      </c>
      <c r="D35" s="74">
        <v>24</v>
      </c>
      <c r="E35" s="12">
        <v>18.666666666666668</v>
      </c>
      <c r="F35" s="69">
        <v>25</v>
      </c>
      <c r="G35" s="69">
        <v>30</v>
      </c>
      <c r="H35" s="69">
        <v>30</v>
      </c>
      <c r="I35" s="69">
        <v>28.333333333333332</v>
      </c>
      <c r="J35" s="69">
        <v>32.5</v>
      </c>
      <c r="K35" s="69">
        <v>30</v>
      </c>
      <c r="L35" s="69">
        <v>30</v>
      </c>
      <c r="M35" s="69">
        <v>30.833333333333332</v>
      </c>
      <c r="N35" s="69">
        <v>32.5</v>
      </c>
      <c r="O35" s="69">
        <v>32.5</v>
      </c>
      <c r="P35" s="69">
        <v>30</v>
      </c>
      <c r="Q35" s="69">
        <v>31.666666666666668</v>
      </c>
      <c r="R35" s="69">
        <v>32.5</v>
      </c>
      <c r="S35" s="69">
        <v>32.5</v>
      </c>
      <c r="T35" s="69">
        <v>30</v>
      </c>
      <c r="U35" s="69">
        <v>31.666666666666668</v>
      </c>
      <c r="V35" s="69">
        <v>32.5</v>
      </c>
      <c r="W35" s="69">
        <v>32.5</v>
      </c>
      <c r="X35" s="69">
        <v>34</v>
      </c>
      <c r="Y35" s="69">
        <f t="shared" si="14"/>
        <v>33</v>
      </c>
      <c r="Z35" s="59">
        <f t="shared" si="15"/>
        <v>27.666666666666668</v>
      </c>
      <c r="AA35" s="59">
        <f t="shared" si="12"/>
        <v>29.75</v>
      </c>
      <c r="AB35" s="59">
        <f t="shared" si="13"/>
        <v>29.666666666666668</v>
      </c>
      <c r="AC35" s="74">
        <f t="shared" si="16"/>
        <v>29.027777777777782</v>
      </c>
    </row>
    <row r="36" spans="1:29" ht="15.75" x14ac:dyDescent="0.25">
      <c r="A36" s="26" t="s">
        <v>10</v>
      </c>
      <c r="B36" s="74">
        <v>18</v>
      </c>
      <c r="C36" s="74">
        <v>18.75</v>
      </c>
      <c r="D36" s="74">
        <v>31.75</v>
      </c>
      <c r="E36" s="12">
        <v>22.833333333333332</v>
      </c>
      <c r="F36" s="69">
        <v>30</v>
      </c>
      <c r="G36" s="69">
        <v>30</v>
      </c>
      <c r="H36" s="69">
        <v>28.75</v>
      </c>
      <c r="I36" s="69">
        <v>29.583333333333332</v>
      </c>
      <c r="J36" s="69">
        <v>32.5</v>
      </c>
      <c r="K36" s="69">
        <v>35</v>
      </c>
      <c r="L36" s="69">
        <v>28.75</v>
      </c>
      <c r="M36" s="69">
        <v>32.083333333333336</v>
      </c>
      <c r="N36" s="69">
        <v>35</v>
      </c>
      <c r="O36" s="69">
        <v>35</v>
      </c>
      <c r="P36" s="69">
        <v>32.5</v>
      </c>
      <c r="Q36" s="69">
        <v>34.166666666666664</v>
      </c>
      <c r="R36" s="69">
        <v>35</v>
      </c>
      <c r="S36" s="69">
        <v>35</v>
      </c>
      <c r="T36" s="69">
        <v>37.5</v>
      </c>
      <c r="U36" s="69">
        <v>35.833333333333336</v>
      </c>
      <c r="V36" s="69">
        <v>36</v>
      </c>
      <c r="W36" s="69">
        <v>36</v>
      </c>
      <c r="X36" s="69">
        <v>37.5</v>
      </c>
      <c r="Y36" s="69">
        <f t="shared" si="14"/>
        <v>36.5</v>
      </c>
      <c r="Z36" s="59">
        <f t="shared" si="15"/>
        <v>31.083333333333332</v>
      </c>
      <c r="AA36" s="59">
        <f t="shared" si="12"/>
        <v>31.625</v>
      </c>
      <c r="AB36" s="59">
        <f t="shared" si="13"/>
        <v>32.791666666666664</v>
      </c>
      <c r="AC36" s="74">
        <f t="shared" si="16"/>
        <v>31.833333333333332</v>
      </c>
    </row>
    <row r="37" spans="1:29" ht="15.75" x14ac:dyDescent="0.25">
      <c r="A37" s="26" t="s">
        <v>11</v>
      </c>
      <c r="B37" s="74">
        <v>22.25</v>
      </c>
      <c r="C37" s="74">
        <v>25</v>
      </c>
      <c r="D37" s="74">
        <v>24.25</v>
      </c>
      <c r="E37" s="12">
        <v>23.833333333333332</v>
      </c>
      <c r="F37" s="69">
        <v>32.5</v>
      </c>
      <c r="G37" s="69">
        <v>30</v>
      </c>
      <c r="H37" s="69">
        <v>35</v>
      </c>
      <c r="I37" s="69">
        <v>32.5</v>
      </c>
      <c r="J37" s="69">
        <v>32.5</v>
      </c>
      <c r="K37" s="69">
        <v>37.5</v>
      </c>
      <c r="L37" s="69">
        <v>35</v>
      </c>
      <c r="M37" s="69">
        <v>35</v>
      </c>
      <c r="N37" s="69">
        <v>35</v>
      </c>
      <c r="O37" s="69">
        <v>37.5</v>
      </c>
      <c r="P37" s="69">
        <v>35</v>
      </c>
      <c r="Q37" s="69">
        <v>35.833333333333336</v>
      </c>
      <c r="R37" s="69">
        <v>40</v>
      </c>
      <c r="S37" s="69">
        <v>37.5</v>
      </c>
      <c r="T37" s="69">
        <v>35</v>
      </c>
      <c r="U37" s="69">
        <v>37.5</v>
      </c>
      <c r="V37" s="69">
        <v>40</v>
      </c>
      <c r="W37" s="69">
        <v>40</v>
      </c>
      <c r="X37" s="69">
        <v>39</v>
      </c>
      <c r="Y37" s="69">
        <f t="shared" si="14"/>
        <v>39.666666666666664</v>
      </c>
      <c r="Z37" s="59">
        <f t="shared" si="15"/>
        <v>33.708333333333336</v>
      </c>
      <c r="AA37" s="59">
        <f t="shared" si="12"/>
        <v>34.583333333333336</v>
      </c>
      <c r="AB37" s="59">
        <f t="shared" si="13"/>
        <v>33.875</v>
      </c>
      <c r="AC37" s="74">
        <f t="shared" si="16"/>
        <v>34.055555555555557</v>
      </c>
    </row>
    <row r="38" spans="1:29" ht="15.75" x14ac:dyDescent="0.25">
      <c r="A38" s="26" t="s">
        <v>12</v>
      </c>
      <c r="B38" s="74">
        <v>25</v>
      </c>
      <c r="C38" s="74">
        <v>21.75</v>
      </c>
      <c r="D38" s="74">
        <v>24.25</v>
      </c>
      <c r="E38" s="12">
        <v>23.666666666666668</v>
      </c>
      <c r="F38" s="69">
        <v>34.75</v>
      </c>
      <c r="G38" s="69">
        <v>31.75</v>
      </c>
      <c r="H38" s="69">
        <v>35</v>
      </c>
      <c r="I38" s="69">
        <v>33.833333333333336</v>
      </c>
      <c r="J38" s="69">
        <v>34.75</v>
      </c>
      <c r="K38" s="69">
        <v>37.5</v>
      </c>
      <c r="L38" s="69">
        <v>35</v>
      </c>
      <c r="M38" s="69">
        <v>35.75</v>
      </c>
      <c r="N38" s="69">
        <v>37.5</v>
      </c>
      <c r="O38" s="69">
        <v>37.5</v>
      </c>
      <c r="P38" s="69">
        <v>35</v>
      </c>
      <c r="Q38" s="69">
        <v>36.666666666666664</v>
      </c>
      <c r="R38" s="69">
        <v>37.5</v>
      </c>
      <c r="S38" s="69">
        <v>37.5</v>
      </c>
      <c r="T38" s="69">
        <v>40</v>
      </c>
      <c r="U38" s="69">
        <v>38.333333333333336</v>
      </c>
      <c r="V38" s="69">
        <v>40</v>
      </c>
      <c r="W38" s="69">
        <v>40</v>
      </c>
      <c r="X38" s="69">
        <v>42</v>
      </c>
      <c r="Y38" s="69">
        <f t="shared" si="14"/>
        <v>40.666666666666664</v>
      </c>
      <c r="Z38" s="59">
        <f t="shared" si="15"/>
        <v>34.916666666666664</v>
      </c>
      <c r="AA38" s="59">
        <f t="shared" si="12"/>
        <v>34.333333333333336</v>
      </c>
      <c r="AB38" s="59">
        <f t="shared" si="13"/>
        <v>35.208333333333336</v>
      </c>
      <c r="AC38" s="74">
        <f t="shared" si="16"/>
        <v>34.81944444444445</v>
      </c>
    </row>
    <row r="39" spans="1:29" ht="15.75" x14ac:dyDescent="0.25">
      <c r="A39" s="26" t="s">
        <v>13</v>
      </c>
      <c r="B39" s="74">
        <v>31.75</v>
      </c>
      <c r="C39" s="74">
        <v>24.75</v>
      </c>
      <c r="D39" s="74">
        <v>32.5</v>
      </c>
      <c r="E39" s="12">
        <v>29.666666666666668</v>
      </c>
      <c r="F39" s="69">
        <v>34</v>
      </c>
      <c r="G39" s="69">
        <v>36.25</v>
      </c>
      <c r="H39" s="69">
        <v>42.5</v>
      </c>
      <c r="I39" s="69">
        <v>37.583333333333336</v>
      </c>
      <c r="J39" s="69">
        <v>40</v>
      </c>
      <c r="K39" s="69">
        <v>36.25</v>
      </c>
      <c r="L39" s="69">
        <v>42.5</v>
      </c>
      <c r="M39" s="69">
        <v>39.583333333333336</v>
      </c>
      <c r="N39" s="69">
        <v>40</v>
      </c>
      <c r="O39" s="69">
        <v>42.5</v>
      </c>
      <c r="P39" s="69">
        <v>42.5</v>
      </c>
      <c r="Q39" s="69">
        <v>41.666666666666664</v>
      </c>
      <c r="R39" s="69">
        <v>45</v>
      </c>
      <c r="S39" s="69">
        <v>45</v>
      </c>
      <c r="T39" s="69">
        <v>42.5</v>
      </c>
      <c r="U39" s="69">
        <v>44.166666666666664</v>
      </c>
      <c r="V39" s="69">
        <v>45</v>
      </c>
      <c r="W39" s="69">
        <v>45</v>
      </c>
      <c r="X39" s="69">
        <v>46</v>
      </c>
      <c r="Y39" s="69">
        <f t="shared" si="14"/>
        <v>45.333333333333336</v>
      </c>
      <c r="Z39" s="59">
        <f t="shared" si="15"/>
        <v>39.291666666666664</v>
      </c>
      <c r="AA39" s="59">
        <f t="shared" si="12"/>
        <v>38.291666666666664</v>
      </c>
      <c r="AB39" s="59">
        <f t="shared" si="13"/>
        <v>41.416666666666664</v>
      </c>
      <c r="AC39" s="74">
        <f t="shared" si="16"/>
        <v>39.666666666666664</v>
      </c>
    </row>
    <row r="40" spans="1:29" ht="15.75" x14ac:dyDescent="0.25">
      <c r="A40" s="26" t="s">
        <v>14</v>
      </c>
      <c r="B40" s="74">
        <v>22.25</v>
      </c>
      <c r="C40" s="74">
        <v>21</v>
      </c>
      <c r="D40" s="74">
        <v>49.75</v>
      </c>
      <c r="E40" s="12">
        <v>31</v>
      </c>
      <c r="F40" s="69">
        <v>34.75</v>
      </c>
      <c r="G40" s="69">
        <v>29.75</v>
      </c>
      <c r="H40" s="69">
        <v>58</v>
      </c>
      <c r="I40" s="69">
        <v>40.833333333333336</v>
      </c>
      <c r="J40" s="69">
        <v>34.75</v>
      </c>
      <c r="K40" s="69">
        <v>47.5</v>
      </c>
      <c r="L40" s="69">
        <v>45</v>
      </c>
      <c r="M40" s="69">
        <v>42.416666666666664</v>
      </c>
      <c r="N40" s="69">
        <v>42.5</v>
      </c>
      <c r="O40" s="69">
        <v>47.5</v>
      </c>
      <c r="P40" s="69">
        <v>45</v>
      </c>
      <c r="Q40" s="69">
        <v>45</v>
      </c>
      <c r="R40" s="69">
        <v>45</v>
      </c>
      <c r="S40" s="69">
        <v>47.5</v>
      </c>
      <c r="T40" s="69">
        <v>45</v>
      </c>
      <c r="U40" s="69">
        <v>45.833333333333336</v>
      </c>
      <c r="V40" s="69">
        <v>47</v>
      </c>
      <c r="W40" s="69">
        <v>47.5</v>
      </c>
      <c r="X40" s="69">
        <v>48</v>
      </c>
      <c r="Y40" s="69">
        <f t="shared" si="14"/>
        <v>47.5</v>
      </c>
      <c r="Z40" s="59">
        <f t="shared" si="15"/>
        <v>37.708333333333336</v>
      </c>
      <c r="AA40" s="59">
        <f t="shared" si="12"/>
        <v>40.125</v>
      </c>
      <c r="AB40" s="59">
        <f t="shared" si="13"/>
        <v>48.458333333333336</v>
      </c>
      <c r="AC40" s="74">
        <f t="shared" si="16"/>
        <v>42.097222222222229</v>
      </c>
    </row>
    <row r="41" spans="1:29" ht="15.75" x14ac:dyDescent="0.25">
      <c r="E41" s="36"/>
      <c r="I41" s="70"/>
      <c r="M41" s="70"/>
      <c r="Q41" s="70"/>
    </row>
    <row r="44" spans="1:29" x14ac:dyDescent="0.25">
      <c r="B44" s="6" t="s">
        <v>95</v>
      </c>
    </row>
    <row r="45" spans="1:29" ht="15.75" x14ac:dyDescent="0.25">
      <c r="A45" s="50"/>
      <c r="B45" s="50"/>
      <c r="C45" s="52" t="s">
        <v>23</v>
      </c>
      <c r="D45" s="50"/>
      <c r="E45" s="50"/>
      <c r="F45" s="50"/>
      <c r="G45" s="52">
        <v>2013</v>
      </c>
      <c r="H45" s="50"/>
      <c r="I45" s="50"/>
      <c r="J45" s="50"/>
      <c r="K45" s="52" t="s">
        <v>16</v>
      </c>
      <c r="L45" s="50"/>
      <c r="M45" s="50"/>
      <c r="N45" s="50"/>
      <c r="O45" s="52">
        <v>2014</v>
      </c>
      <c r="P45" s="50"/>
      <c r="Q45" s="50"/>
      <c r="R45" s="50"/>
      <c r="S45" s="52" t="s">
        <v>17</v>
      </c>
      <c r="T45" s="50"/>
      <c r="U45" s="50"/>
      <c r="V45" s="50"/>
      <c r="W45" s="52">
        <v>2015</v>
      </c>
      <c r="X45" s="50"/>
      <c r="Y45" s="50"/>
      <c r="Z45" s="54"/>
      <c r="AA45" s="6" t="s">
        <v>41</v>
      </c>
      <c r="AB45" s="54"/>
      <c r="AC45" s="54"/>
    </row>
    <row r="46" spans="1:29" ht="15.75" x14ac:dyDescent="0.25">
      <c r="A46" s="26" t="s">
        <v>22</v>
      </c>
      <c r="B46" s="26" t="s">
        <v>2</v>
      </c>
      <c r="C46" s="26" t="s">
        <v>3</v>
      </c>
      <c r="D46" s="26" t="s">
        <v>4</v>
      </c>
      <c r="E46" s="27" t="s">
        <v>5</v>
      </c>
      <c r="F46" s="26" t="s">
        <v>2</v>
      </c>
      <c r="G46" s="26" t="s">
        <v>3</v>
      </c>
      <c r="H46" s="26" t="s">
        <v>4</v>
      </c>
      <c r="I46" s="27" t="s">
        <v>5</v>
      </c>
      <c r="J46" s="26" t="s">
        <v>2</v>
      </c>
      <c r="K46" s="26" t="s">
        <v>3</v>
      </c>
      <c r="L46" s="26" t="s">
        <v>4</v>
      </c>
      <c r="M46" s="27" t="s">
        <v>5</v>
      </c>
      <c r="N46" s="26" t="s">
        <v>2</v>
      </c>
      <c r="O46" s="26" t="s">
        <v>3</v>
      </c>
      <c r="P46" s="26" t="s">
        <v>4</v>
      </c>
      <c r="Q46" s="27" t="s">
        <v>5</v>
      </c>
      <c r="R46" s="26" t="s">
        <v>2</v>
      </c>
      <c r="S46" s="26" t="s">
        <v>3</v>
      </c>
      <c r="T46" s="26" t="s">
        <v>4</v>
      </c>
      <c r="U46" s="27" t="s">
        <v>5</v>
      </c>
      <c r="V46" s="26" t="s">
        <v>2</v>
      </c>
      <c r="W46" s="26" t="s">
        <v>3</v>
      </c>
      <c r="X46" s="26" t="s">
        <v>4</v>
      </c>
      <c r="Y46" s="27" t="s">
        <v>5</v>
      </c>
      <c r="Z46" s="104" t="s">
        <v>2</v>
      </c>
      <c r="AA46" s="104" t="s">
        <v>3</v>
      </c>
      <c r="AB46" s="104" t="s">
        <v>4</v>
      </c>
      <c r="AC46" s="27" t="s">
        <v>5</v>
      </c>
    </row>
    <row r="47" spans="1:29" ht="15.75" x14ac:dyDescent="0.25">
      <c r="A47" s="26" t="s">
        <v>6</v>
      </c>
      <c r="B47" s="110">
        <v>235</v>
      </c>
      <c r="C47" s="110">
        <v>222.5</v>
      </c>
      <c r="D47" s="110">
        <v>245</v>
      </c>
      <c r="E47" s="110">
        <v>234.16666666666666</v>
      </c>
      <c r="F47" s="59">
        <v>200</v>
      </c>
      <c r="G47" s="59">
        <v>212.5</v>
      </c>
      <c r="H47" s="59">
        <v>220</v>
      </c>
      <c r="I47" s="59">
        <v>210.83333333333334</v>
      </c>
      <c r="J47" s="59">
        <v>200</v>
      </c>
      <c r="K47" s="59">
        <v>200</v>
      </c>
      <c r="L47" s="59">
        <v>200</v>
      </c>
      <c r="M47" s="59">
        <v>200</v>
      </c>
      <c r="N47" s="59">
        <v>195</v>
      </c>
      <c r="O47" s="59">
        <v>192.5</v>
      </c>
      <c r="P47" s="59">
        <v>200</v>
      </c>
      <c r="Q47" s="59">
        <v>195.83333333333334</v>
      </c>
      <c r="R47" s="59">
        <v>195</v>
      </c>
      <c r="S47" s="59">
        <v>192.5</v>
      </c>
      <c r="T47" s="59">
        <v>195</v>
      </c>
      <c r="U47" s="59">
        <v>194.16666666666666</v>
      </c>
      <c r="V47" s="59">
        <v>191</v>
      </c>
      <c r="W47" s="59">
        <v>191</v>
      </c>
      <c r="X47" s="59">
        <v>192</v>
      </c>
      <c r="Y47" s="59">
        <f>AVERAGE(V47:X47)</f>
        <v>191.33333333333334</v>
      </c>
      <c r="Z47" s="59">
        <f>(B47+F47+J47+N47+R47+V47)/6</f>
        <v>202.66666666666666</v>
      </c>
      <c r="AA47" s="59">
        <f t="shared" ref="AA47:AA55" si="17">(C47+G47+K47+O47+S47+W47)/6</f>
        <v>201.83333333333334</v>
      </c>
      <c r="AB47" s="59">
        <f t="shared" ref="AB47:AB55" si="18">(D47+H47+L47+P47+T47+X47)/6</f>
        <v>208.66666666666666</v>
      </c>
      <c r="AC47" s="110">
        <f>AVERAGE(Z47:AB47)</f>
        <v>204.38888888888889</v>
      </c>
    </row>
    <row r="48" spans="1:29" ht="15.75" x14ac:dyDescent="0.25">
      <c r="A48" s="26" t="s">
        <v>7</v>
      </c>
      <c r="B48" s="110">
        <v>257</v>
      </c>
      <c r="C48" s="110">
        <v>267.5</v>
      </c>
      <c r="D48" s="110">
        <v>270</v>
      </c>
      <c r="E48" s="110">
        <v>264.83333333333331</v>
      </c>
      <c r="F48" s="59">
        <v>275</v>
      </c>
      <c r="G48" s="59">
        <v>287.5</v>
      </c>
      <c r="H48" s="59">
        <v>247.5</v>
      </c>
      <c r="I48" s="59">
        <v>270</v>
      </c>
      <c r="J48" s="59">
        <v>285</v>
      </c>
      <c r="K48" s="59">
        <v>287.5</v>
      </c>
      <c r="L48" s="59">
        <v>277.5</v>
      </c>
      <c r="M48" s="59">
        <v>283.33333333333331</v>
      </c>
      <c r="N48" s="59">
        <v>290</v>
      </c>
      <c r="O48" s="59">
        <v>287.5</v>
      </c>
      <c r="P48" s="59">
        <v>285</v>
      </c>
      <c r="Q48" s="59">
        <v>287.5</v>
      </c>
      <c r="R48" s="59">
        <v>290</v>
      </c>
      <c r="S48" s="59">
        <v>290</v>
      </c>
      <c r="T48" s="59">
        <v>290</v>
      </c>
      <c r="U48" s="59">
        <v>290</v>
      </c>
      <c r="V48" s="59">
        <v>295</v>
      </c>
      <c r="W48" s="59">
        <v>295</v>
      </c>
      <c r="X48" s="59">
        <v>294</v>
      </c>
      <c r="Y48" s="59">
        <f t="shared" ref="Y48:Y55" si="19">AVERAGE(V48:X48)</f>
        <v>294.66666666666669</v>
      </c>
      <c r="Z48" s="59">
        <f t="shared" ref="Z48:Z55" si="20">(B48+F48+J48+N48+R48+V48)/6</f>
        <v>282</v>
      </c>
      <c r="AA48" s="59">
        <f t="shared" si="17"/>
        <v>285.83333333333331</v>
      </c>
      <c r="AB48" s="59">
        <f t="shared" si="18"/>
        <v>277.33333333333331</v>
      </c>
      <c r="AC48" s="110">
        <f t="shared" ref="AC48:AC55" si="21">AVERAGE(Z48:AB48)</f>
        <v>281.72222222222217</v>
      </c>
    </row>
    <row r="49" spans="1:34" ht="15.75" x14ac:dyDescent="0.25">
      <c r="A49" s="26" t="s">
        <v>8</v>
      </c>
      <c r="B49" s="110">
        <v>260</v>
      </c>
      <c r="C49" s="110">
        <v>275.00000000000006</v>
      </c>
      <c r="D49" s="110">
        <v>300</v>
      </c>
      <c r="E49" s="110">
        <v>278.33333333333331</v>
      </c>
      <c r="F49" s="59">
        <v>275</v>
      </c>
      <c r="G49" s="59">
        <v>290</v>
      </c>
      <c r="H49" s="59">
        <v>285</v>
      </c>
      <c r="I49" s="59">
        <v>283.33333333333331</v>
      </c>
      <c r="J49" s="59">
        <v>285</v>
      </c>
      <c r="K49" s="59">
        <v>287.5</v>
      </c>
      <c r="L49" s="59">
        <v>290</v>
      </c>
      <c r="M49" s="59">
        <v>287.5</v>
      </c>
      <c r="N49" s="59">
        <v>295</v>
      </c>
      <c r="O49" s="59">
        <v>292.5</v>
      </c>
      <c r="P49" s="59">
        <v>290</v>
      </c>
      <c r="Q49" s="59">
        <v>292.5</v>
      </c>
      <c r="R49" s="59">
        <v>295</v>
      </c>
      <c r="S49" s="59">
        <v>295</v>
      </c>
      <c r="T49" s="59">
        <v>297.5</v>
      </c>
      <c r="U49" s="59">
        <v>295.83333333333331</v>
      </c>
      <c r="V49" s="59">
        <v>301</v>
      </c>
      <c r="W49" s="59">
        <v>301</v>
      </c>
      <c r="X49" s="59">
        <v>297.5</v>
      </c>
      <c r="Y49" s="59">
        <f t="shared" si="19"/>
        <v>299.83333333333331</v>
      </c>
      <c r="Z49" s="59">
        <f t="shared" si="20"/>
        <v>285.16666666666669</v>
      </c>
      <c r="AA49" s="59">
        <f t="shared" si="17"/>
        <v>290.16666666666669</v>
      </c>
      <c r="AB49" s="59">
        <f t="shared" si="18"/>
        <v>293.33333333333331</v>
      </c>
      <c r="AC49" s="110">
        <f t="shared" si="21"/>
        <v>289.5555555555556</v>
      </c>
    </row>
    <row r="50" spans="1:34" ht="15.75" x14ac:dyDescent="0.25">
      <c r="A50" s="26" t="s">
        <v>9</v>
      </c>
      <c r="B50" s="110">
        <v>280.00000000000006</v>
      </c>
      <c r="C50" s="110">
        <v>284.99999999999994</v>
      </c>
      <c r="D50" s="110">
        <v>275.00000000000006</v>
      </c>
      <c r="E50" s="110">
        <v>280</v>
      </c>
      <c r="F50" s="59">
        <v>292.5</v>
      </c>
      <c r="G50" s="59">
        <v>290</v>
      </c>
      <c r="H50" s="59">
        <v>295</v>
      </c>
      <c r="I50" s="59">
        <v>292.5</v>
      </c>
      <c r="J50" s="59">
        <v>297.75</v>
      </c>
      <c r="K50" s="59">
        <v>295</v>
      </c>
      <c r="L50" s="59">
        <v>297.5</v>
      </c>
      <c r="M50" s="59">
        <v>296.75</v>
      </c>
      <c r="N50" s="59">
        <v>300</v>
      </c>
      <c r="O50" s="59">
        <v>300</v>
      </c>
      <c r="P50" s="59">
        <v>302.5</v>
      </c>
      <c r="Q50" s="59">
        <v>300.83333333333331</v>
      </c>
      <c r="R50" s="59">
        <v>305</v>
      </c>
      <c r="S50" s="59">
        <v>302.5</v>
      </c>
      <c r="T50" s="59">
        <v>302.5</v>
      </c>
      <c r="U50" s="59">
        <v>303.33333333333331</v>
      </c>
      <c r="V50" s="59">
        <v>309</v>
      </c>
      <c r="W50" s="59">
        <v>310</v>
      </c>
      <c r="X50" s="59">
        <v>310</v>
      </c>
      <c r="Y50" s="59">
        <f>AVERAGE(V50:X50)</f>
        <v>309.66666666666669</v>
      </c>
      <c r="Z50" s="59">
        <f t="shared" si="20"/>
        <v>297.375</v>
      </c>
      <c r="AA50" s="59">
        <f t="shared" si="17"/>
        <v>297.08333333333331</v>
      </c>
      <c r="AB50" s="59">
        <f t="shared" si="18"/>
        <v>297.08333333333331</v>
      </c>
      <c r="AC50" s="110">
        <f t="shared" si="21"/>
        <v>297.18055555555549</v>
      </c>
    </row>
    <row r="51" spans="1:34" ht="15.75" x14ac:dyDescent="0.25">
      <c r="A51" s="26" t="s">
        <v>10</v>
      </c>
      <c r="B51" s="110">
        <v>284.99999999999994</v>
      </c>
      <c r="C51" s="110">
        <v>300</v>
      </c>
      <c r="D51" s="110">
        <v>275.00000000000006</v>
      </c>
      <c r="E51" s="110">
        <v>286.66666666666669</v>
      </c>
      <c r="F51" s="59">
        <v>300</v>
      </c>
      <c r="G51" s="59">
        <v>300</v>
      </c>
      <c r="H51" s="59">
        <v>300</v>
      </c>
      <c r="I51" s="59">
        <v>300</v>
      </c>
      <c r="J51" s="59">
        <v>307.5</v>
      </c>
      <c r="K51" s="59">
        <v>307.5</v>
      </c>
      <c r="L51" s="59">
        <v>310</v>
      </c>
      <c r="M51" s="59">
        <v>308.33333333333331</v>
      </c>
      <c r="N51" s="59">
        <v>312.5</v>
      </c>
      <c r="O51" s="59">
        <v>312.5</v>
      </c>
      <c r="P51" s="59">
        <v>315</v>
      </c>
      <c r="Q51" s="59">
        <v>313.33333333333331</v>
      </c>
      <c r="R51" s="59">
        <v>315</v>
      </c>
      <c r="S51" s="59">
        <v>317.5</v>
      </c>
      <c r="T51" s="59">
        <v>315</v>
      </c>
      <c r="U51" s="59">
        <v>315.83333333333331</v>
      </c>
      <c r="V51" s="59">
        <v>320</v>
      </c>
      <c r="W51" s="59">
        <v>317.5</v>
      </c>
      <c r="X51" s="59">
        <v>319</v>
      </c>
      <c r="Y51" s="59">
        <f t="shared" si="19"/>
        <v>318.83333333333331</v>
      </c>
      <c r="Z51" s="59">
        <f t="shared" si="20"/>
        <v>306.66666666666669</v>
      </c>
      <c r="AA51" s="59">
        <f t="shared" si="17"/>
        <v>309.16666666666669</v>
      </c>
      <c r="AB51" s="59">
        <f t="shared" si="18"/>
        <v>305.66666666666669</v>
      </c>
      <c r="AC51" s="110">
        <f t="shared" si="21"/>
        <v>307.16666666666669</v>
      </c>
    </row>
    <row r="52" spans="1:34" ht="15.75" x14ac:dyDescent="0.25">
      <c r="A52" s="26" t="s">
        <v>11</v>
      </c>
      <c r="B52" s="110">
        <v>284.99999999999994</v>
      </c>
      <c r="C52" s="110">
        <v>300</v>
      </c>
      <c r="D52" s="110">
        <v>275.00000000000006</v>
      </c>
      <c r="E52" s="110">
        <v>286.66666666666669</v>
      </c>
      <c r="F52" s="59">
        <v>302.5</v>
      </c>
      <c r="G52" s="59">
        <v>300</v>
      </c>
      <c r="H52" s="59">
        <v>302.5</v>
      </c>
      <c r="I52" s="59">
        <v>301.66666666666669</v>
      </c>
      <c r="J52" s="59">
        <v>310</v>
      </c>
      <c r="K52" s="59">
        <v>315</v>
      </c>
      <c r="L52" s="59">
        <v>312.5</v>
      </c>
      <c r="M52" s="59">
        <v>312.5</v>
      </c>
      <c r="N52" s="59">
        <v>317.5</v>
      </c>
      <c r="O52" s="59">
        <v>315</v>
      </c>
      <c r="P52" s="59">
        <v>317.5</v>
      </c>
      <c r="Q52" s="59">
        <v>316.66666666666669</v>
      </c>
      <c r="R52" s="59">
        <v>320</v>
      </c>
      <c r="S52" s="59">
        <v>322.5</v>
      </c>
      <c r="T52" s="59">
        <v>317.5</v>
      </c>
      <c r="U52" s="59">
        <v>320</v>
      </c>
      <c r="V52" s="59">
        <v>324</v>
      </c>
      <c r="W52" s="59">
        <v>322.5</v>
      </c>
      <c r="X52" s="59">
        <v>324</v>
      </c>
      <c r="Y52" s="59">
        <f t="shared" si="19"/>
        <v>323.5</v>
      </c>
      <c r="Z52" s="59">
        <f t="shared" si="20"/>
        <v>309.83333333333331</v>
      </c>
      <c r="AA52" s="59">
        <f t="shared" si="17"/>
        <v>312.5</v>
      </c>
      <c r="AB52" s="59">
        <f t="shared" si="18"/>
        <v>308.16666666666669</v>
      </c>
      <c r="AC52" s="110">
        <f t="shared" si="21"/>
        <v>310.16666666666669</v>
      </c>
    </row>
    <row r="53" spans="1:34" ht="15.75" x14ac:dyDescent="0.25">
      <c r="A53" s="26" t="s">
        <v>12</v>
      </c>
      <c r="B53" s="110">
        <v>299.5</v>
      </c>
      <c r="C53" s="110">
        <v>300</v>
      </c>
      <c r="D53" s="110">
        <v>284.99999999999994</v>
      </c>
      <c r="E53" s="110">
        <v>294.83333333333331</v>
      </c>
      <c r="F53" s="59">
        <v>310</v>
      </c>
      <c r="G53" s="59">
        <v>307.5</v>
      </c>
      <c r="H53" s="59">
        <v>312.5</v>
      </c>
      <c r="I53" s="59">
        <v>310</v>
      </c>
      <c r="J53" s="59">
        <v>312.5</v>
      </c>
      <c r="K53" s="59">
        <v>325</v>
      </c>
      <c r="L53" s="59">
        <v>310</v>
      </c>
      <c r="M53" s="59">
        <v>315.83333333333331</v>
      </c>
      <c r="N53" s="59">
        <v>322.5</v>
      </c>
      <c r="O53" s="59">
        <v>317.5</v>
      </c>
      <c r="P53" s="59">
        <v>320</v>
      </c>
      <c r="Q53" s="59">
        <v>320</v>
      </c>
      <c r="R53" s="59">
        <v>325</v>
      </c>
      <c r="S53" s="59">
        <v>320</v>
      </c>
      <c r="T53" s="59">
        <v>320</v>
      </c>
      <c r="U53" s="59">
        <v>321.66666666666669</v>
      </c>
      <c r="V53" s="59">
        <v>325</v>
      </c>
      <c r="W53" s="59">
        <v>327</v>
      </c>
      <c r="X53" s="59">
        <v>327</v>
      </c>
      <c r="Y53" s="59">
        <f t="shared" si="19"/>
        <v>326.33333333333331</v>
      </c>
      <c r="Z53" s="59">
        <f t="shared" si="20"/>
        <v>315.75</v>
      </c>
      <c r="AA53" s="59">
        <f t="shared" si="17"/>
        <v>316.16666666666669</v>
      </c>
      <c r="AB53" s="59">
        <f t="shared" si="18"/>
        <v>312.41666666666669</v>
      </c>
      <c r="AC53" s="110">
        <f t="shared" si="21"/>
        <v>314.77777777777783</v>
      </c>
    </row>
    <row r="54" spans="1:34" ht="15.75" x14ac:dyDescent="0.25">
      <c r="A54" s="26" t="s">
        <v>13</v>
      </c>
      <c r="B54" s="110">
        <v>300</v>
      </c>
      <c r="C54" s="110">
        <v>312.5</v>
      </c>
      <c r="D54" s="110">
        <v>325</v>
      </c>
      <c r="E54" s="110">
        <v>312.5</v>
      </c>
      <c r="F54" s="59">
        <v>315</v>
      </c>
      <c r="G54" s="59">
        <v>317.5</v>
      </c>
      <c r="H54" s="59">
        <v>320</v>
      </c>
      <c r="I54" s="59">
        <v>317.5</v>
      </c>
      <c r="J54" s="59">
        <v>325</v>
      </c>
      <c r="K54" s="59">
        <v>315</v>
      </c>
      <c r="L54" s="59">
        <v>325</v>
      </c>
      <c r="M54" s="59">
        <v>321.66666666666669</v>
      </c>
      <c r="N54" s="59">
        <v>325</v>
      </c>
      <c r="O54" s="59">
        <v>325</v>
      </c>
      <c r="P54" s="59">
        <v>325</v>
      </c>
      <c r="Q54" s="59">
        <v>325</v>
      </c>
      <c r="R54" s="59">
        <v>327.5</v>
      </c>
      <c r="S54" s="59">
        <v>330</v>
      </c>
      <c r="T54" s="59">
        <v>330</v>
      </c>
      <c r="U54" s="59">
        <v>329.16666666666669</v>
      </c>
      <c r="V54" s="59">
        <v>332</v>
      </c>
      <c r="W54" s="59">
        <v>330</v>
      </c>
      <c r="X54" s="59">
        <v>331</v>
      </c>
      <c r="Y54" s="59">
        <f t="shared" si="19"/>
        <v>331</v>
      </c>
      <c r="Z54" s="59">
        <f t="shared" si="20"/>
        <v>320.75</v>
      </c>
      <c r="AA54" s="59">
        <f t="shared" si="17"/>
        <v>321.66666666666669</v>
      </c>
      <c r="AB54" s="59">
        <f t="shared" si="18"/>
        <v>326</v>
      </c>
      <c r="AC54" s="110">
        <f t="shared" si="21"/>
        <v>322.8055555555556</v>
      </c>
    </row>
    <row r="55" spans="1:34" ht="15.75" x14ac:dyDescent="0.25">
      <c r="A55" s="26" t="s">
        <v>14</v>
      </c>
      <c r="B55" s="110">
        <v>312.5</v>
      </c>
      <c r="C55" s="110">
        <v>300</v>
      </c>
      <c r="D55" s="110">
        <v>325</v>
      </c>
      <c r="E55" s="110">
        <v>312.5</v>
      </c>
      <c r="F55" s="59">
        <v>325</v>
      </c>
      <c r="G55" s="59">
        <v>317.5</v>
      </c>
      <c r="H55" s="59">
        <v>314.5</v>
      </c>
      <c r="I55" s="59">
        <v>319</v>
      </c>
      <c r="J55" s="59">
        <v>325</v>
      </c>
      <c r="K55" s="59">
        <v>327.5</v>
      </c>
      <c r="L55" s="59">
        <v>314.5</v>
      </c>
      <c r="M55" s="59">
        <v>322.33333333333331</v>
      </c>
      <c r="N55" s="59">
        <v>325</v>
      </c>
      <c r="O55" s="59">
        <v>327.5</v>
      </c>
      <c r="P55" s="59">
        <v>325</v>
      </c>
      <c r="Q55" s="59">
        <v>325.83333333333331</v>
      </c>
      <c r="R55" s="59">
        <v>325</v>
      </c>
      <c r="S55" s="59">
        <v>330</v>
      </c>
      <c r="T55" s="59">
        <v>330</v>
      </c>
      <c r="U55" s="59">
        <v>328.33333333333331</v>
      </c>
      <c r="V55" s="59">
        <v>333</v>
      </c>
      <c r="W55" s="59">
        <v>334</v>
      </c>
      <c r="X55" s="59">
        <v>334</v>
      </c>
      <c r="Y55" s="59">
        <f t="shared" si="19"/>
        <v>333.66666666666669</v>
      </c>
      <c r="Z55" s="59">
        <f t="shared" si="20"/>
        <v>324.25</v>
      </c>
      <c r="AA55" s="59">
        <f t="shared" si="17"/>
        <v>322.75</v>
      </c>
      <c r="AB55" s="59">
        <f t="shared" si="18"/>
        <v>323.83333333333331</v>
      </c>
      <c r="AC55" s="110">
        <f t="shared" si="21"/>
        <v>323.61111111111109</v>
      </c>
    </row>
    <row r="56" spans="1:34" ht="15.75" x14ac:dyDescent="0.25">
      <c r="E56" s="71"/>
      <c r="I56" s="70"/>
      <c r="M56" s="70"/>
      <c r="Q56" s="70"/>
    </row>
    <row r="60" spans="1:34" x14ac:dyDescent="0.25">
      <c r="B60" s="6" t="s">
        <v>43</v>
      </c>
    </row>
    <row r="61" spans="1:34" ht="15.75" x14ac:dyDescent="0.25">
      <c r="A61" s="50"/>
      <c r="B61" s="50"/>
      <c r="C61" s="52" t="s">
        <v>23</v>
      </c>
      <c r="D61" s="50"/>
      <c r="E61" s="50"/>
      <c r="F61" s="50"/>
      <c r="G61" s="52">
        <v>2013</v>
      </c>
      <c r="H61" s="50"/>
      <c r="I61" s="50"/>
      <c r="J61" s="50"/>
      <c r="K61" s="52" t="s">
        <v>16</v>
      </c>
      <c r="L61" s="50"/>
      <c r="M61" s="50"/>
      <c r="N61" s="50"/>
      <c r="O61" s="52">
        <v>2014</v>
      </c>
      <c r="P61" s="50"/>
      <c r="Q61" s="50"/>
      <c r="R61" s="50"/>
      <c r="S61" s="52" t="s">
        <v>17</v>
      </c>
      <c r="T61" s="50"/>
      <c r="U61" s="50"/>
      <c r="V61" s="50"/>
      <c r="W61" s="52">
        <v>2015</v>
      </c>
      <c r="X61" s="50"/>
      <c r="Y61" s="50"/>
      <c r="Z61" s="54"/>
      <c r="AA61" s="6" t="s">
        <v>41</v>
      </c>
      <c r="AB61" s="54"/>
      <c r="AC61" s="54"/>
      <c r="AE61" s="54"/>
    </row>
    <row r="62" spans="1:34" ht="15.75" x14ac:dyDescent="0.25">
      <c r="A62" s="26" t="s">
        <v>22</v>
      </c>
      <c r="B62" s="26" t="s">
        <v>2</v>
      </c>
      <c r="C62" s="26" t="s">
        <v>3</v>
      </c>
      <c r="D62" s="26" t="s">
        <v>4</v>
      </c>
      <c r="E62" s="27" t="s">
        <v>5</v>
      </c>
      <c r="F62" s="26" t="s">
        <v>2</v>
      </c>
      <c r="G62" s="26" t="s">
        <v>3</v>
      </c>
      <c r="H62" s="26" t="s">
        <v>4</v>
      </c>
      <c r="I62" s="27" t="s">
        <v>5</v>
      </c>
      <c r="J62" s="26" t="s">
        <v>2</v>
      </c>
      <c r="K62" s="26" t="s">
        <v>3</v>
      </c>
      <c r="L62" s="26" t="s">
        <v>4</v>
      </c>
      <c r="M62" s="27" t="s">
        <v>5</v>
      </c>
      <c r="N62" s="26" t="s">
        <v>2</v>
      </c>
      <c r="O62" s="26" t="s">
        <v>3</v>
      </c>
      <c r="P62" s="26" t="s">
        <v>4</v>
      </c>
      <c r="Q62" s="27" t="s">
        <v>5</v>
      </c>
      <c r="R62" s="26" t="s">
        <v>2</v>
      </c>
      <c r="S62" s="26" t="s">
        <v>3</v>
      </c>
      <c r="T62" s="26" t="s">
        <v>4</v>
      </c>
      <c r="U62" s="27" t="s">
        <v>5</v>
      </c>
      <c r="V62" s="26" t="s">
        <v>2</v>
      </c>
      <c r="W62" s="26" t="s">
        <v>3</v>
      </c>
      <c r="X62" s="26" t="s">
        <v>4</v>
      </c>
      <c r="Y62" s="27" t="s">
        <v>5</v>
      </c>
      <c r="Z62" s="104" t="s">
        <v>2</v>
      </c>
      <c r="AA62" s="104" t="s">
        <v>3</v>
      </c>
      <c r="AB62" s="104" t="s">
        <v>4</v>
      </c>
      <c r="AC62" s="27" t="s">
        <v>5</v>
      </c>
      <c r="AD62" s="78"/>
      <c r="AE62" s="78"/>
      <c r="AF62" s="78"/>
      <c r="AG62" s="78"/>
      <c r="AH62" s="114"/>
    </row>
    <row r="63" spans="1:34" ht="15.75" x14ac:dyDescent="0.25">
      <c r="A63" s="99" t="s">
        <v>6</v>
      </c>
      <c r="B63" s="103">
        <v>420</v>
      </c>
      <c r="C63" s="103">
        <v>415</v>
      </c>
      <c r="D63" s="103">
        <v>410</v>
      </c>
      <c r="E63" s="103">
        <f>AVERAGE(B63:D63)</f>
        <v>415</v>
      </c>
      <c r="F63" s="103">
        <v>400</v>
      </c>
      <c r="G63" s="103">
        <v>390</v>
      </c>
      <c r="H63" s="103">
        <v>380</v>
      </c>
      <c r="I63" s="103">
        <f>AVERAGE(F63:H63)</f>
        <v>390</v>
      </c>
      <c r="J63" s="102">
        <v>375</v>
      </c>
      <c r="K63" s="102">
        <v>350</v>
      </c>
      <c r="L63" s="102">
        <v>350</v>
      </c>
      <c r="M63" s="102">
        <f>AVERAGE(J63:L63)</f>
        <v>358.33333333333331</v>
      </c>
      <c r="N63" s="103">
        <v>350</v>
      </c>
      <c r="O63" s="103">
        <v>355</v>
      </c>
      <c r="P63" s="103">
        <v>350</v>
      </c>
      <c r="Q63" s="103">
        <f>AVERAGE(N63:P63)</f>
        <v>351.66666666666669</v>
      </c>
      <c r="R63" s="103">
        <v>350</v>
      </c>
      <c r="S63" s="103">
        <v>345</v>
      </c>
      <c r="T63" s="103">
        <v>350</v>
      </c>
      <c r="U63" s="103">
        <f>AVERAGE(R63:T63)</f>
        <v>348.33333333333331</v>
      </c>
      <c r="V63" s="103">
        <v>348</v>
      </c>
      <c r="W63" s="103">
        <v>345</v>
      </c>
      <c r="X63" s="103">
        <v>345</v>
      </c>
      <c r="Y63" s="103">
        <v>346</v>
      </c>
      <c r="Z63" s="102">
        <f t="shared" ref="Z63:AB64" si="22">(B63+F63+J63+N63+R63+V63)/6</f>
        <v>373.83333333333331</v>
      </c>
      <c r="AA63" s="102">
        <f t="shared" si="22"/>
        <v>366.66666666666669</v>
      </c>
      <c r="AB63" s="102">
        <f t="shared" si="22"/>
        <v>364.16666666666669</v>
      </c>
      <c r="AC63" s="103">
        <f>AVERAGE(Z63:AB63)</f>
        <v>368.22222222222223</v>
      </c>
      <c r="AD63" s="77"/>
      <c r="AE63" s="111"/>
      <c r="AF63" s="111"/>
      <c r="AG63" s="111"/>
      <c r="AH63" s="114"/>
    </row>
    <row r="64" spans="1:34" ht="15.75" x14ac:dyDescent="0.25">
      <c r="A64" s="99" t="s">
        <v>7</v>
      </c>
      <c r="B64" s="103">
        <v>435</v>
      </c>
      <c r="C64" s="103">
        <v>425</v>
      </c>
      <c r="D64" s="103">
        <v>420</v>
      </c>
      <c r="E64" s="103">
        <f t="shared" ref="E64" si="23">AVERAGE(B64:D64)</f>
        <v>426.66666666666669</v>
      </c>
      <c r="F64" s="103">
        <v>430</v>
      </c>
      <c r="G64" s="103">
        <v>440</v>
      </c>
      <c r="H64" s="103">
        <v>440</v>
      </c>
      <c r="I64" s="103">
        <f t="shared" ref="I64" si="24">AVERAGE(F64:H64)</f>
        <v>436.66666666666669</v>
      </c>
      <c r="J64" s="102">
        <v>440</v>
      </c>
      <c r="K64" s="102">
        <v>455</v>
      </c>
      <c r="L64" s="102">
        <v>450</v>
      </c>
      <c r="M64" s="102">
        <f t="shared" ref="M64" si="25">AVERAGE(J64:L64)</f>
        <v>448.33333333333331</v>
      </c>
      <c r="N64" s="103">
        <v>460</v>
      </c>
      <c r="O64" s="103">
        <v>450</v>
      </c>
      <c r="P64" s="103">
        <v>447.5</v>
      </c>
      <c r="Q64" s="103">
        <f t="shared" ref="Q64" si="26">AVERAGE(N64:P64)</f>
        <v>452.5</v>
      </c>
      <c r="R64" s="103">
        <v>467</v>
      </c>
      <c r="S64" s="103">
        <v>455</v>
      </c>
      <c r="T64" s="103">
        <v>447.5</v>
      </c>
      <c r="U64" s="103">
        <f t="shared" ref="U64" si="27">AVERAGE(R64:T64)</f>
        <v>456.5</v>
      </c>
      <c r="V64" s="103">
        <v>465</v>
      </c>
      <c r="W64" s="103">
        <v>467</v>
      </c>
      <c r="X64" s="103">
        <v>456</v>
      </c>
      <c r="Y64" s="103">
        <f t="shared" ref="Y64:Y70" si="28">AVERAGE(V64:X64)</f>
        <v>462.66666666666669</v>
      </c>
      <c r="Z64" s="102">
        <f t="shared" si="22"/>
        <v>449.5</v>
      </c>
      <c r="AA64" s="102">
        <f t="shared" si="22"/>
        <v>448.66666666666669</v>
      </c>
      <c r="AB64" s="102">
        <f t="shared" si="22"/>
        <v>443.5</v>
      </c>
      <c r="AC64" s="103">
        <f>AVERAGE(Z64:AB64)</f>
        <v>447.22222222222223</v>
      </c>
      <c r="AD64" s="77"/>
      <c r="AE64" s="111"/>
      <c r="AF64" s="111"/>
      <c r="AG64" s="111"/>
      <c r="AH64" s="114"/>
    </row>
    <row r="65" spans="1:34" ht="15.75" x14ac:dyDescent="0.25">
      <c r="A65" s="99" t="s">
        <v>8</v>
      </c>
      <c r="B65" s="103">
        <v>460</v>
      </c>
      <c r="C65" s="103">
        <v>470</v>
      </c>
      <c r="D65" s="103">
        <v>435</v>
      </c>
      <c r="E65" s="103">
        <f t="shared" ref="E65:E71" si="29">AVERAGE(B65:D65)</f>
        <v>455</v>
      </c>
      <c r="F65" s="103">
        <v>456</v>
      </c>
      <c r="G65" s="103">
        <v>480</v>
      </c>
      <c r="H65" s="103">
        <v>450</v>
      </c>
      <c r="I65" s="103">
        <f>AVERAGE(F65:H65)</f>
        <v>462</v>
      </c>
      <c r="J65" s="102">
        <v>462.5</v>
      </c>
      <c r="K65" s="102">
        <v>467.5</v>
      </c>
      <c r="L65" s="102">
        <v>480</v>
      </c>
      <c r="M65" s="102">
        <f>AVERAGE(J65:L65)</f>
        <v>470</v>
      </c>
      <c r="N65" s="102">
        <v>469.5</v>
      </c>
      <c r="O65" s="102">
        <v>480.5</v>
      </c>
      <c r="P65" s="102">
        <v>480</v>
      </c>
      <c r="Q65" s="103">
        <f>AVERAGE(N65:P65)</f>
        <v>476.66666666666669</v>
      </c>
      <c r="R65" s="102">
        <v>489.5</v>
      </c>
      <c r="S65" s="102">
        <v>480.5</v>
      </c>
      <c r="T65" s="102">
        <v>485</v>
      </c>
      <c r="U65" s="103">
        <f>AVERAGE(R65:T65)</f>
        <v>485</v>
      </c>
      <c r="V65" s="102">
        <v>500</v>
      </c>
      <c r="W65" s="102">
        <v>489</v>
      </c>
      <c r="X65" s="102">
        <v>485</v>
      </c>
      <c r="Y65" s="103">
        <f t="shared" si="28"/>
        <v>491.33333333333331</v>
      </c>
      <c r="Z65" s="102">
        <f t="shared" ref="Z65:AB71" si="30">(B65+F65+J65+N65+R65+V65)/6</f>
        <v>472.91666666666669</v>
      </c>
      <c r="AA65" s="102">
        <f t="shared" ref="AA65:AA71" si="31">(C65+G65+K65+O65+S65+W65)/6</f>
        <v>477.91666666666669</v>
      </c>
      <c r="AB65" s="102">
        <f t="shared" ref="AB65:AB71" si="32">(D65+H65+L65+P65+T65+X65)/6</f>
        <v>469.16666666666669</v>
      </c>
      <c r="AC65" s="103">
        <f t="shared" ref="AC65:AC71" si="33">AVERAGE(Z65:AB65)</f>
        <v>473.33333333333331</v>
      </c>
      <c r="AD65" s="77"/>
      <c r="AE65" s="111"/>
      <c r="AF65" s="111"/>
      <c r="AG65" s="111"/>
      <c r="AH65" s="114"/>
    </row>
    <row r="66" spans="1:34" ht="15.75" x14ac:dyDescent="0.25">
      <c r="A66" s="99" t="s">
        <v>9</v>
      </c>
      <c r="B66" s="103">
        <v>475</v>
      </c>
      <c r="C66" s="103">
        <v>450</v>
      </c>
      <c r="D66" s="103">
        <v>469</v>
      </c>
      <c r="E66" s="103">
        <f t="shared" si="29"/>
        <v>464.66666666666669</v>
      </c>
      <c r="F66" s="103">
        <v>470</v>
      </c>
      <c r="G66" s="103">
        <v>470.5</v>
      </c>
      <c r="H66" s="103">
        <v>467.5</v>
      </c>
      <c r="I66" s="103">
        <f>AVERAGE(F66:H66)</f>
        <v>469.33333333333331</v>
      </c>
      <c r="J66" s="102">
        <v>480</v>
      </c>
      <c r="K66" s="102">
        <v>467.5</v>
      </c>
      <c r="L66" s="102">
        <v>487.5</v>
      </c>
      <c r="M66" s="102">
        <f>AVERAGE(J66:L66)</f>
        <v>478.33333333333331</v>
      </c>
      <c r="N66" s="102">
        <v>480</v>
      </c>
      <c r="O66" s="102">
        <v>487.5</v>
      </c>
      <c r="P66" s="102">
        <v>487.5</v>
      </c>
      <c r="Q66" s="103">
        <f>AVERAGE(N66:P66)</f>
        <v>485</v>
      </c>
      <c r="R66" s="102">
        <v>480</v>
      </c>
      <c r="S66" s="102">
        <v>500</v>
      </c>
      <c r="T66" s="102">
        <v>487.5</v>
      </c>
      <c r="U66" s="103">
        <f>AVERAGE(R66:T66)</f>
        <v>489.16666666666669</v>
      </c>
      <c r="V66" s="102">
        <v>490</v>
      </c>
      <c r="W66" s="102">
        <v>500</v>
      </c>
      <c r="X66" s="102">
        <v>500</v>
      </c>
      <c r="Y66" s="103">
        <f t="shared" si="28"/>
        <v>496.66666666666669</v>
      </c>
      <c r="Z66" s="102">
        <f t="shared" si="30"/>
        <v>479.16666666666669</v>
      </c>
      <c r="AA66" s="102">
        <f t="shared" si="31"/>
        <v>479.25</v>
      </c>
      <c r="AB66" s="102">
        <f t="shared" si="32"/>
        <v>483.16666666666669</v>
      </c>
      <c r="AC66" s="103">
        <f t="shared" si="33"/>
        <v>480.52777777777783</v>
      </c>
      <c r="AD66" s="77"/>
      <c r="AE66" s="111"/>
      <c r="AF66" s="111"/>
      <c r="AG66" s="111"/>
    </row>
    <row r="67" spans="1:34" ht="15.75" x14ac:dyDescent="0.25">
      <c r="A67" s="99" t="s">
        <v>10</v>
      </c>
      <c r="B67" s="103">
        <v>470</v>
      </c>
      <c r="C67" s="103">
        <v>460</v>
      </c>
      <c r="D67" s="103">
        <v>470</v>
      </c>
      <c r="E67" s="103">
        <f t="shared" si="29"/>
        <v>466.66666666666669</v>
      </c>
      <c r="F67" s="103">
        <v>480</v>
      </c>
      <c r="G67" s="103">
        <v>500</v>
      </c>
      <c r="H67" s="103">
        <v>480</v>
      </c>
      <c r="I67" s="103">
        <f t="shared" ref="I67" si="34">AVERAGE(F67:H67)</f>
        <v>486.66666666666669</v>
      </c>
      <c r="J67" s="102">
        <v>500</v>
      </c>
      <c r="K67" s="102">
        <v>492.5</v>
      </c>
      <c r="L67" s="102">
        <v>495</v>
      </c>
      <c r="M67" s="102">
        <f t="shared" ref="M67" si="35">AVERAGE(J67:L67)</f>
        <v>495.83333333333331</v>
      </c>
      <c r="N67" s="103">
        <v>500</v>
      </c>
      <c r="O67" s="103">
        <v>525</v>
      </c>
      <c r="P67" s="103">
        <v>500</v>
      </c>
      <c r="Q67" s="103">
        <f t="shared" ref="Q67" si="36">AVERAGE(N67:P67)</f>
        <v>508.33333333333331</v>
      </c>
      <c r="R67" s="103">
        <v>500</v>
      </c>
      <c r="S67" s="103">
        <v>525</v>
      </c>
      <c r="T67" s="103">
        <v>525</v>
      </c>
      <c r="U67" s="103">
        <f t="shared" ref="U67" si="37">AVERAGE(R67:T67)</f>
        <v>516.66666666666663</v>
      </c>
      <c r="V67" s="103">
        <v>530</v>
      </c>
      <c r="W67" s="103">
        <v>525</v>
      </c>
      <c r="X67" s="103">
        <v>524</v>
      </c>
      <c r="Y67" s="103">
        <f t="shared" si="28"/>
        <v>526.33333333333337</v>
      </c>
      <c r="Z67" s="102">
        <f t="shared" si="30"/>
        <v>496.66666666666669</v>
      </c>
      <c r="AA67" s="102">
        <f t="shared" si="30"/>
        <v>504.58333333333331</v>
      </c>
      <c r="AB67" s="102">
        <f t="shared" si="30"/>
        <v>499</v>
      </c>
      <c r="AC67" s="103">
        <f>AVERAGE(Z67:AB67)</f>
        <v>500.08333333333331</v>
      </c>
      <c r="AD67" s="77"/>
      <c r="AE67" s="111"/>
      <c r="AF67" s="111"/>
      <c r="AG67" s="111"/>
    </row>
    <row r="68" spans="1:34" ht="15.75" x14ac:dyDescent="0.25">
      <c r="A68" s="99" t="s">
        <v>11</v>
      </c>
      <c r="B68" s="103">
        <v>530</v>
      </c>
      <c r="C68" s="103">
        <v>430</v>
      </c>
      <c r="D68" s="103">
        <v>450</v>
      </c>
      <c r="E68" s="103">
        <f t="shared" si="29"/>
        <v>470</v>
      </c>
      <c r="F68" s="103">
        <v>532.5</v>
      </c>
      <c r="G68" s="103">
        <v>480</v>
      </c>
      <c r="H68" s="103">
        <v>450</v>
      </c>
      <c r="I68" s="103">
        <f>AVERAGE(F68:H68)</f>
        <v>487.5</v>
      </c>
      <c r="J68" s="102">
        <v>500</v>
      </c>
      <c r="K68" s="102">
        <v>490</v>
      </c>
      <c r="L68" s="102">
        <v>480</v>
      </c>
      <c r="M68" s="102">
        <f>AVERAGE(J68:L68)</f>
        <v>490</v>
      </c>
      <c r="N68" s="102">
        <v>500</v>
      </c>
      <c r="O68" s="102">
        <v>490</v>
      </c>
      <c r="P68" s="102">
        <v>500</v>
      </c>
      <c r="Q68" s="103">
        <f>AVERAGE(N68:P68)</f>
        <v>496.66666666666669</v>
      </c>
      <c r="R68" s="102">
        <v>510</v>
      </c>
      <c r="S68" s="102">
        <v>520</v>
      </c>
      <c r="T68" s="102">
        <v>518</v>
      </c>
      <c r="U68" s="103">
        <f>AVERAGE(R68:T68)</f>
        <v>516</v>
      </c>
      <c r="V68" s="102">
        <v>525</v>
      </c>
      <c r="W68" s="102">
        <v>535</v>
      </c>
      <c r="X68" s="102">
        <v>524</v>
      </c>
      <c r="Y68" s="103">
        <f t="shared" si="28"/>
        <v>528</v>
      </c>
      <c r="Z68" s="102">
        <f t="shared" si="30"/>
        <v>516.25</v>
      </c>
      <c r="AA68" s="102">
        <f t="shared" si="31"/>
        <v>490.83333333333331</v>
      </c>
      <c r="AB68" s="102">
        <f t="shared" si="32"/>
        <v>487</v>
      </c>
      <c r="AC68" s="103">
        <f t="shared" si="33"/>
        <v>498.02777777777777</v>
      </c>
      <c r="AD68" s="77"/>
      <c r="AE68" s="111"/>
      <c r="AF68" s="111"/>
      <c r="AG68" s="111"/>
    </row>
    <row r="69" spans="1:34" ht="15.75" x14ac:dyDescent="0.25">
      <c r="A69" s="99" t="s">
        <v>12</v>
      </c>
      <c r="B69" s="103">
        <v>490</v>
      </c>
      <c r="C69" s="103">
        <v>425</v>
      </c>
      <c r="D69" s="103">
        <v>500</v>
      </c>
      <c r="E69" s="103">
        <f t="shared" si="29"/>
        <v>471.66666666666669</v>
      </c>
      <c r="F69" s="103">
        <v>507.5</v>
      </c>
      <c r="G69" s="103">
        <v>460</v>
      </c>
      <c r="H69" s="103">
        <v>500</v>
      </c>
      <c r="I69" s="103">
        <f>AVERAGE(F69:H69)</f>
        <v>489.16666666666669</v>
      </c>
      <c r="J69" s="102">
        <v>480</v>
      </c>
      <c r="K69" s="102">
        <v>500</v>
      </c>
      <c r="L69" s="102">
        <v>490</v>
      </c>
      <c r="M69" s="102">
        <f>AVERAGE(J69:L69)</f>
        <v>490</v>
      </c>
      <c r="N69" s="102">
        <v>480</v>
      </c>
      <c r="O69" s="102">
        <v>500</v>
      </c>
      <c r="P69" s="102">
        <v>501</v>
      </c>
      <c r="Q69" s="103">
        <f>AVERAGE(N69:P69)</f>
        <v>493.66666666666669</v>
      </c>
      <c r="R69" s="102">
        <v>504</v>
      </c>
      <c r="S69" s="102">
        <v>526</v>
      </c>
      <c r="T69" s="102">
        <v>520</v>
      </c>
      <c r="U69" s="103">
        <f>AVERAGE(R69:T69)</f>
        <v>516.66666666666663</v>
      </c>
      <c r="V69" s="102">
        <v>525</v>
      </c>
      <c r="W69" s="102">
        <v>535</v>
      </c>
      <c r="X69" s="102">
        <v>530</v>
      </c>
      <c r="Y69" s="103">
        <f t="shared" si="28"/>
        <v>530</v>
      </c>
      <c r="Z69" s="102">
        <f t="shared" si="30"/>
        <v>497.75</v>
      </c>
      <c r="AA69" s="102">
        <f t="shared" si="31"/>
        <v>491</v>
      </c>
      <c r="AB69" s="102">
        <f t="shared" si="32"/>
        <v>506.83333333333331</v>
      </c>
      <c r="AC69" s="103">
        <f t="shared" si="33"/>
        <v>498.52777777777777</v>
      </c>
      <c r="AD69" s="77"/>
      <c r="AE69" s="111"/>
      <c r="AF69" s="111"/>
      <c r="AG69" s="111"/>
    </row>
    <row r="70" spans="1:34" ht="15.75" x14ac:dyDescent="0.25">
      <c r="A70" s="99" t="s">
        <v>13</v>
      </c>
      <c r="B70" s="103">
        <v>460</v>
      </c>
      <c r="C70" s="103">
        <v>490</v>
      </c>
      <c r="D70" s="103">
        <v>480</v>
      </c>
      <c r="E70" s="103">
        <f t="shared" si="29"/>
        <v>476.66666666666669</v>
      </c>
      <c r="F70" s="103">
        <v>480</v>
      </c>
      <c r="G70" s="103">
        <v>490</v>
      </c>
      <c r="H70" s="103">
        <v>500</v>
      </c>
      <c r="I70" s="103">
        <f t="shared" ref="I70" si="38">AVERAGE(F70:H70)</f>
        <v>490</v>
      </c>
      <c r="J70" s="102">
        <v>500</v>
      </c>
      <c r="K70" s="102">
        <v>501</v>
      </c>
      <c r="L70" s="102">
        <v>502</v>
      </c>
      <c r="M70" s="102">
        <f t="shared" ref="M70" si="39">AVERAGE(J70:L70)</f>
        <v>501</v>
      </c>
      <c r="N70" s="103">
        <v>512.5</v>
      </c>
      <c r="O70" s="103">
        <v>510</v>
      </c>
      <c r="P70" s="103">
        <v>501</v>
      </c>
      <c r="Q70" s="103">
        <f t="shared" ref="Q70" si="40">AVERAGE(N70:P70)</f>
        <v>507.83333333333331</v>
      </c>
      <c r="R70" s="103">
        <v>520</v>
      </c>
      <c r="S70" s="103">
        <v>512</v>
      </c>
      <c r="T70" s="103">
        <v>521</v>
      </c>
      <c r="U70" s="103">
        <f t="shared" ref="U70" si="41">AVERAGE(R70:T70)</f>
        <v>517.66666666666663</v>
      </c>
      <c r="V70" s="103">
        <v>521</v>
      </c>
      <c r="W70" s="103">
        <v>525</v>
      </c>
      <c r="X70" s="103">
        <v>530</v>
      </c>
      <c r="Y70" s="103">
        <f t="shared" si="28"/>
        <v>525.33333333333337</v>
      </c>
      <c r="Z70" s="102">
        <f t="shared" si="30"/>
        <v>498.91666666666669</v>
      </c>
      <c r="AA70" s="102">
        <f t="shared" si="30"/>
        <v>504.66666666666669</v>
      </c>
      <c r="AB70" s="102">
        <f t="shared" si="30"/>
        <v>505.66666666666669</v>
      </c>
      <c r="AC70" s="103">
        <f>AVERAGE(Z70:AB70)</f>
        <v>503.08333333333331</v>
      </c>
      <c r="AD70" s="77"/>
      <c r="AE70" s="111"/>
      <c r="AF70" s="111"/>
      <c r="AG70" s="111"/>
    </row>
    <row r="71" spans="1:34" ht="15.75" x14ac:dyDescent="0.25">
      <c r="A71" s="99" t="s">
        <v>14</v>
      </c>
      <c r="B71" s="103">
        <v>500</v>
      </c>
      <c r="C71" s="103">
        <v>500</v>
      </c>
      <c r="D71" s="103">
        <v>447.5</v>
      </c>
      <c r="E71" s="103">
        <f t="shared" si="29"/>
        <v>482.5</v>
      </c>
      <c r="F71" s="103">
        <v>480</v>
      </c>
      <c r="G71" s="103">
        <v>510.5</v>
      </c>
      <c r="H71" s="103">
        <v>510.5</v>
      </c>
      <c r="I71" s="103">
        <f>AVERAGE(F71:H71)</f>
        <v>500.33333333333331</v>
      </c>
      <c r="J71" s="102">
        <v>512</v>
      </c>
      <c r="K71" s="102">
        <v>512.5</v>
      </c>
      <c r="L71" s="102">
        <v>500</v>
      </c>
      <c r="M71" s="102">
        <f>AVERAGE(J71:L71)</f>
        <v>508.16666666666669</v>
      </c>
      <c r="N71" s="103">
        <v>505</v>
      </c>
      <c r="O71" s="103">
        <v>515</v>
      </c>
      <c r="P71" s="103">
        <v>515</v>
      </c>
      <c r="Q71" s="103">
        <f>AVERAGE(N71:P71)</f>
        <v>511.66666666666669</v>
      </c>
      <c r="R71" s="103">
        <v>515</v>
      </c>
      <c r="S71" s="103">
        <v>525</v>
      </c>
      <c r="T71" s="103">
        <v>520</v>
      </c>
      <c r="U71" s="103">
        <f>AVERAGE(R71:T71)</f>
        <v>520</v>
      </c>
      <c r="V71" s="103">
        <v>536</v>
      </c>
      <c r="W71" s="103">
        <v>540</v>
      </c>
      <c r="X71" s="103">
        <v>534</v>
      </c>
      <c r="Y71" s="103">
        <f t="shared" ref="Y71" si="42">AVERAGE(V71:X71)</f>
        <v>536.66666666666663</v>
      </c>
      <c r="Z71" s="102">
        <f t="shared" si="30"/>
        <v>508</v>
      </c>
      <c r="AA71" s="102">
        <f t="shared" si="31"/>
        <v>517.16666666666663</v>
      </c>
      <c r="AB71" s="102">
        <f t="shared" si="32"/>
        <v>504.5</v>
      </c>
      <c r="AC71" s="103">
        <f t="shared" si="33"/>
        <v>509.88888888888886</v>
      </c>
      <c r="AD71" s="77"/>
      <c r="AE71" s="111"/>
      <c r="AF71" s="111"/>
      <c r="AG71" s="111"/>
    </row>
    <row r="72" spans="1:34" ht="15.75" x14ac:dyDescent="0.25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96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77"/>
      <c r="AE72" s="106"/>
      <c r="AF72" s="106"/>
      <c r="AG72" s="106"/>
    </row>
    <row r="73" spans="1:34" ht="15.75" x14ac:dyDescent="0.25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06"/>
      <c r="AF73" s="106"/>
      <c r="AG73" s="106"/>
    </row>
    <row r="74" spans="1:34" ht="15.75" x14ac:dyDescent="0.25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06"/>
      <c r="AF74" s="106"/>
      <c r="AG74" s="106"/>
    </row>
    <row r="75" spans="1:34" ht="15.75" x14ac:dyDescent="0.25">
      <c r="B75" s="112" t="s">
        <v>45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</row>
    <row r="76" spans="1:34" ht="15.75" x14ac:dyDescent="0.25">
      <c r="A76" s="56"/>
      <c r="B76" s="56"/>
      <c r="C76" s="109" t="s">
        <v>23</v>
      </c>
      <c r="D76" s="56"/>
      <c r="E76" s="56"/>
      <c r="F76" s="56"/>
      <c r="G76" s="109">
        <v>2013</v>
      </c>
      <c r="H76" s="56"/>
      <c r="I76" s="56"/>
      <c r="J76" s="56"/>
      <c r="K76" s="109" t="s">
        <v>16</v>
      </c>
      <c r="L76" s="56"/>
      <c r="M76" s="56"/>
      <c r="N76" s="56"/>
      <c r="O76" s="109">
        <v>2014</v>
      </c>
      <c r="P76" s="56"/>
      <c r="Q76" s="56"/>
      <c r="R76" s="56"/>
      <c r="S76" s="109" t="s">
        <v>17</v>
      </c>
      <c r="T76" s="56"/>
      <c r="U76" s="56"/>
      <c r="V76" s="56"/>
      <c r="W76" s="109">
        <v>2015</v>
      </c>
      <c r="X76" s="56"/>
      <c r="Y76" s="56"/>
      <c r="Z76" s="112"/>
      <c r="AA76" s="112" t="s">
        <v>41</v>
      </c>
      <c r="AB76" s="112"/>
      <c r="AC76" s="112"/>
    </row>
    <row r="77" spans="1:34" ht="15.75" x14ac:dyDescent="0.25">
      <c r="A77" s="104" t="s">
        <v>22</v>
      </c>
      <c r="B77" s="104" t="s">
        <v>2</v>
      </c>
      <c r="C77" s="104" t="s">
        <v>3</v>
      </c>
      <c r="D77" s="104" t="s">
        <v>4</v>
      </c>
      <c r="E77" s="104" t="s">
        <v>5</v>
      </c>
      <c r="F77" s="104" t="s">
        <v>2</v>
      </c>
      <c r="G77" s="104" t="s">
        <v>3</v>
      </c>
      <c r="H77" s="104" t="s">
        <v>4</v>
      </c>
      <c r="I77" s="104" t="s">
        <v>5</v>
      </c>
      <c r="J77" s="104" t="s">
        <v>2</v>
      </c>
      <c r="K77" s="104" t="s">
        <v>3</v>
      </c>
      <c r="L77" s="104" t="s">
        <v>4</v>
      </c>
      <c r="M77" s="104" t="s">
        <v>5</v>
      </c>
      <c r="N77" s="104" t="s">
        <v>2</v>
      </c>
      <c r="O77" s="104" t="s">
        <v>3</v>
      </c>
      <c r="P77" s="104" t="s">
        <v>4</v>
      </c>
      <c r="Q77" s="104" t="s">
        <v>5</v>
      </c>
      <c r="R77" s="104" t="s">
        <v>2</v>
      </c>
      <c r="S77" s="104" t="s">
        <v>3</v>
      </c>
      <c r="T77" s="104" t="s">
        <v>4</v>
      </c>
      <c r="U77" s="104" t="s">
        <v>5</v>
      </c>
      <c r="V77" s="104" t="s">
        <v>2</v>
      </c>
      <c r="W77" s="104" t="s">
        <v>3</v>
      </c>
      <c r="X77" s="104" t="s">
        <v>4</v>
      </c>
      <c r="Y77" s="104" t="s">
        <v>5</v>
      </c>
      <c r="Z77" s="104" t="s">
        <v>2</v>
      </c>
      <c r="AA77" s="104" t="s">
        <v>3</v>
      </c>
      <c r="AB77" s="104" t="s">
        <v>4</v>
      </c>
      <c r="AC77" s="104" t="s">
        <v>5</v>
      </c>
    </row>
    <row r="78" spans="1:34" ht="15.75" x14ac:dyDescent="0.25">
      <c r="A78" s="104" t="s">
        <v>6</v>
      </c>
      <c r="B78" s="103">
        <v>275</v>
      </c>
      <c r="C78" s="103">
        <v>275</v>
      </c>
      <c r="D78" s="103">
        <v>275</v>
      </c>
      <c r="E78" s="103">
        <v>275</v>
      </c>
      <c r="F78" s="59">
        <v>275</v>
      </c>
      <c r="G78" s="59">
        <v>275</v>
      </c>
      <c r="H78" s="59">
        <v>250</v>
      </c>
      <c r="I78" s="59">
        <v>266.66666666666669</v>
      </c>
      <c r="J78" s="59">
        <v>275</v>
      </c>
      <c r="K78" s="59">
        <v>265</v>
      </c>
      <c r="L78" s="59">
        <v>250</v>
      </c>
      <c r="M78" s="59">
        <v>263.33333333333331</v>
      </c>
      <c r="N78" s="59">
        <v>250</v>
      </c>
      <c r="O78" s="59">
        <v>252.5</v>
      </c>
      <c r="P78" s="59">
        <v>275</v>
      </c>
      <c r="Q78" s="59">
        <v>259.16666666666669</v>
      </c>
      <c r="R78" s="59">
        <v>250</v>
      </c>
      <c r="S78" s="59">
        <v>252.5</v>
      </c>
      <c r="T78" s="59">
        <v>267.5</v>
      </c>
      <c r="U78" s="59">
        <v>256.66666666666669</v>
      </c>
      <c r="V78" s="59">
        <v>255</v>
      </c>
      <c r="W78" s="59">
        <v>252.5</v>
      </c>
      <c r="X78" s="59">
        <v>257</v>
      </c>
      <c r="Y78" s="59">
        <f>AVERAGE(V78:X78)</f>
        <v>254.83333333333334</v>
      </c>
      <c r="Z78" s="59">
        <f>(B78+F78+J78+N78+R78+V78)/6</f>
        <v>263.33333333333331</v>
      </c>
      <c r="AA78" s="59">
        <f t="shared" ref="AA78:AA86" si="43">(C78+G78+K78+O78+S78+W78)/6</f>
        <v>262.08333333333331</v>
      </c>
      <c r="AB78" s="59">
        <f t="shared" ref="AB78:AB86" si="44">(D78+H78+L78+P78+T78+X78)/6</f>
        <v>262.41666666666669</v>
      </c>
      <c r="AC78" s="110">
        <f>AVERAGE(Z78:AB78)</f>
        <v>262.61111111111109</v>
      </c>
    </row>
    <row r="79" spans="1:34" ht="15.75" x14ac:dyDescent="0.25">
      <c r="A79" s="104" t="s">
        <v>7</v>
      </c>
      <c r="B79" s="103">
        <v>315</v>
      </c>
      <c r="C79" s="103">
        <v>305</v>
      </c>
      <c r="D79" s="103">
        <v>302.5</v>
      </c>
      <c r="E79" s="103">
        <v>307.5</v>
      </c>
      <c r="F79" s="59">
        <v>312.5</v>
      </c>
      <c r="G79" s="59">
        <v>304</v>
      </c>
      <c r="H79" s="59">
        <v>310</v>
      </c>
      <c r="I79" s="59">
        <v>309</v>
      </c>
      <c r="J79" s="59">
        <v>312.5</v>
      </c>
      <c r="K79" s="59">
        <v>310</v>
      </c>
      <c r="L79" s="59">
        <v>310</v>
      </c>
      <c r="M79" s="59">
        <v>310.83333333333331</v>
      </c>
      <c r="N79" s="59">
        <v>312.5</v>
      </c>
      <c r="O79" s="59">
        <v>315</v>
      </c>
      <c r="P79" s="59">
        <v>315</v>
      </c>
      <c r="Q79" s="59">
        <v>314.16666666666669</v>
      </c>
      <c r="R79" s="59">
        <v>317.5</v>
      </c>
      <c r="S79" s="59">
        <v>315</v>
      </c>
      <c r="T79" s="59">
        <v>315</v>
      </c>
      <c r="U79" s="59">
        <v>315.83333333333331</v>
      </c>
      <c r="V79" s="59">
        <v>317.5</v>
      </c>
      <c r="W79" s="59">
        <v>320</v>
      </c>
      <c r="X79" s="59">
        <v>318</v>
      </c>
      <c r="Y79" s="59">
        <f t="shared" ref="Y79:Y86" si="45">AVERAGE(V79:X79)</f>
        <v>318.5</v>
      </c>
      <c r="Z79" s="59">
        <f t="shared" ref="Z79:Z86" si="46">(B79+F79+J79+N79+R79+V79)/6</f>
        <v>314.58333333333331</v>
      </c>
      <c r="AA79" s="59">
        <f t="shared" si="43"/>
        <v>311.5</v>
      </c>
      <c r="AB79" s="59">
        <f t="shared" si="44"/>
        <v>311.75</v>
      </c>
      <c r="AC79" s="110">
        <f t="shared" ref="AC79:AC86" si="47">AVERAGE(Z79:AB79)</f>
        <v>312.61111111111109</v>
      </c>
    </row>
    <row r="80" spans="1:34" ht="15.75" x14ac:dyDescent="0.25">
      <c r="A80" s="104" t="s">
        <v>8</v>
      </c>
      <c r="B80" s="103">
        <v>302.5</v>
      </c>
      <c r="C80" s="103">
        <v>300</v>
      </c>
      <c r="D80" s="103">
        <v>300</v>
      </c>
      <c r="E80" s="103">
        <v>300.83333333333331</v>
      </c>
      <c r="F80" s="59">
        <v>310</v>
      </c>
      <c r="G80" s="59">
        <v>300</v>
      </c>
      <c r="H80" s="59">
        <v>310</v>
      </c>
      <c r="I80" s="59">
        <v>306.66666666666669</v>
      </c>
      <c r="J80" s="59">
        <v>317.5</v>
      </c>
      <c r="K80" s="59">
        <v>310</v>
      </c>
      <c r="L80" s="59">
        <v>315</v>
      </c>
      <c r="M80" s="59">
        <v>314.16666666666669</v>
      </c>
      <c r="N80" s="59">
        <v>315</v>
      </c>
      <c r="O80" s="59">
        <v>317.5</v>
      </c>
      <c r="P80" s="59">
        <v>315</v>
      </c>
      <c r="Q80" s="59">
        <v>315.83333333333331</v>
      </c>
      <c r="R80" s="59">
        <v>320</v>
      </c>
      <c r="S80" s="59">
        <v>317.5</v>
      </c>
      <c r="T80" s="59">
        <v>315</v>
      </c>
      <c r="U80" s="59">
        <v>317.5</v>
      </c>
      <c r="V80" s="59">
        <v>320</v>
      </c>
      <c r="W80" s="59">
        <v>320</v>
      </c>
      <c r="X80" s="59">
        <v>324</v>
      </c>
      <c r="Y80" s="59">
        <f t="shared" si="45"/>
        <v>321.33333333333331</v>
      </c>
      <c r="Z80" s="59">
        <f t="shared" si="46"/>
        <v>314.16666666666669</v>
      </c>
      <c r="AA80" s="59">
        <f t="shared" si="43"/>
        <v>310.83333333333331</v>
      </c>
      <c r="AB80" s="59">
        <f t="shared" si="44"/>
        <v>313.16666666666669</v>
      </c>
      <c r="AC80" s="110">
        <f t="shared" si="47"/>
        <v>312.72222222222223</v>
      </c>
    </row>
    <row r="81" spans="1:29" ht="15.75" x14ac:dyDescent="0.25">
      <c r="A81" s="104" t="s">
        <v>9</v>
      </c>
      <c r="B81" s="103">
        <v>307.5</v>
      </c>
      <c r="C81" s="103">
        <v>305</v>
      </c>
      <c r="D81" s="103">
        <v>305</v>
      </c>
      <c r="E81" s="103">
        <v>305.83333333333331</v>
      </c>
      <c r="F81" s="59">
        <v>310</v>
      </c>
      <c r="G81" s="59">
        <v>317.5</v>
      </c>
      <c r="H81" s="59">
        <v>302.5</v>
      </c>
      <c r="I81" s="59">
        <v>310</v>
      </c>
      <c r="J81" s="59">
        <v>310</v>
      </c>
      <c r="K81" s="59">
        <v>317.5</v>
      </c>
      <c r="L81" s="59">
        <v>315</v>
      </c>
      <c r="M81" s="59">
        <v>314.16666666666669</v>
      </c>
      <c r="N81" s="59">
        <v>317.5</v>
      </c>
      <c r="O81" s="59">
        <v>317.5</v>
      </c>
      <c r="P81" s="59">
        <v>320</v>
      </c>
      <c r="Q81" s="59">
        <v>318.33333333333331</v>
      </c>
      <c r="R81" s="59">
        <v>320</v>
      </c>
      <c r="S81" s="59">
        <v>317.5</v>
      </c>
      <c r="T81" s="59">
        <v>320</v>
      </c>
      <c r="U81" s="59">
        <v>319.16666666666669</v>
      </c>
      <c r="V81" s="59">
        <v>320</v>
      </c>
      <c r="W81" s="59">
        <v>323</v>
      </c>
      <c r="X81" s="59">
        <v>320</v>
      </c>
      <c r="Y81" s="59">
        <f t="shared" si="45"/>
        <v>321</v>
      </c>
      <c r="Z81" s="59">
        <f t="shared" si="46"/>
        <v>314.16666666666669</v>
      </c>
      <c r="AA81" s="59">
        <f t="shared" si="43"/>
        <v>316.33333333333331</v>
      </c>
      <c r="AB81" s="59">
        <f t="shared" si="44"/>
        <v>313.75</v>
      </c>
      <c r="AC81" s="110">
        <f t="shared" si="47"/>
        <v>314.75</v>
      </c>
    </row>
    <row r="82" spans="1:29" ht="15.75" x14ac:dyDescent="0.25">
      <c r="A82" s="104" t="s">
        <v>10</v>
      </c>
      <c r="B82" s="103">
        <v>310</v>
      </c>
      <c r="C82" s="103">
        <v>307.5</v>
      </c>
      <c r="D82" s="103">
        <v>317.5</v>
      </c>
      <c r="E82" s="103">
        <v>311.66666666666669</v>
      </c>
      <c r="F82" s="59">
        <v>320</v>
      </c>
      <c r="G82" s="59">
        <v>335</v>
      </c>
      <c r="H82" s="59">
        <v>347.5</v>
      </c>
      <c r="I82" s="59">
        <v>334.16666666666669</v>
      </c>
      <c r="J82" s="59">
        <v>342.5</v>
      </c>
      <c r="K82" s="59">
        <v>335</v>
      </c>
      <c r="L82" s="59">
        <v>347.5</v>
      </c>
      <c r="M82" s="59">
        <v>341.66666666666669</v>
      </c>
      <c r="N82" s="59">
        <v>342.5</v>
      </c>
      <c r="O82" s="59">
        <v>345</v>
      </c>
      <c r="P82" s="59">
        <v>347.5</v>
      </c>
      <c r="Q82" s="59">
        <v>345</v>
      </c>
      <c r="R82" s="59">
        <v>347.5</v>
      </c>
      <c r="S82" s="59">
        <v>350</v>
      </c>
      <c r="T82" s="59">
        <v>347.5</v>
      </c>
      <c r="U82" s="59">
        <v>348.33333333333331</v>
      </c>
      <c r="V82" s="59">
        <v>355</v>
      </c>
      <c r="W82" s="59">
        <v>350</v>
      </c>
      <c r="X82" s="59">
        <v>355</v>
      </c>
      <c r="Y82" s="59">
        <f t="shared" si="45"/>
        <v>353.33333333333331</v>
      </c>
      <c r="Z82" s="59">
        <f t="shared" si="46"/>
        <v>336.25</v>
      </c>
      <c r="AA82" s="59">
        <f t="shared" si="43"/>
        <v>337.08333333333331</v>
      </c>
      <c r="AB82" s="59">
        <f t="shared" si="44"/>
        <v>343.75</v>
      </c>
      <c r="AC82" s="110">
        <f t="shared" si="47"/>
        <v>339.02777777777777</v>
      </c>
    </row>
    <row r="83" spans="1:29" ht="15.75" x14ac:dyDescent="0.25">
      <c r="A83" s="104" t="s">
        <v>11</v>
      </c>
      <c r="B83" s="103">
        <v>325</v>
      </c>
      <c r="C83" s="103">
        <v>325</v>
      </c>
      <c r="D83" s="103">
        <v>335</v>
      </c>
      <c r="E83" s="103">
        <v>328.33333333333331</v>
      </c>
      <c r="F83" s="59">
        <v>355</v>
      </c>
      <c r="G83" s="59">
        <v>362.5</v>
      </c>
      <c r="H83" s="59">
        <v>350</v>
      </c>
      <c r="I83" s="59">
        <v>355.83333333333331</v>
      </c>
      <c r="J83" s="59">
        <v>362.5</v>
      </c>
      <c r="K83" s="59">
        <v>360</v>
      </c>
      <c r="L83" s="59">
        <v>360</v>
      </c>
      <c r="M83" s="59">
        <v>360.83333333333331</v>
      </c>
      <c r="N83" s="59">
        <v>370</v>
      </c>
      <c r="O83" s="59">
        <v>367.5</v>
      </c>
      <c r="P83" s="59">
        <v>362.5</v>
      </c>
      <c r="Q83" s="59">
        <v>366.66666666666669</v>
      </c>
      <c r="R83" s="59">
        <v>370</v>
      </c>
      <c r="S83" s="59">
        <v>370</v>
      </c>
      <c r="T83" s="59">
        <v>370</v>
      </c>
      <c r="U83" s="59">
        <v>370</v>
      </c>
      <c r="V83" s="59">
        <v>376</v>
      </c>
      <c r="W83" s="59">
        <v>374</v>
      </c>
      <c r="X83" s="59">
        <v>375</v>
      </c>
      <c r="Y83" s="59">
        <f t="shared" si="45"/>
        <v>375</v>
      </c>
      <c r="Z83" s="59">
        <f t="shared" si="46"/>
        <v>359.75</v>
      </c>
      <c r="AA83" s="59">
        <f t="shared" si="43"/>
        <v>359.83333333333331</v>
      </c>
      <c r="AB83" s="59">
        <f t="shared" si="44"/>
        <v>358.75</v>
      </c>
      <c r="AC83" s="110">
        <f t="shared" si="47"/>
        <v>359.4444444444444</v>
      </c>
    </row>
    <row r="84" spans="1:29" ht="15.75" x14ac:dyDescent="0.25">
      <c r="A84" s="104" t="s">
        <v>12</v>
      </c>
      <c r="B84" s="103">
        <v>335</v>
      </c>
      <c r="C84" s="103">
        <v>335</v>
      </c>
      <c r="D84" s="103">
        <v>315</v>
      </c>
      <c r="E84" s="103">
        <v>328.33333333333331</v>
      </c>
      <c r="F84" s="59">
        <v>355</v>
      </c>
      <c r="G84" s="59">
        <v>355</v>
      </c>
      <c r="H84" s="59">
        <v>362.5</v>
      </c>
      <c r="I84" s="59">
        <v>357.5</v>
      </c>
      <c r="J84" s="59">
        <v>357.5</v>
      </c>
      <c r="K84" s="59">
        <v>360</v>
      </c>
      <c r="L84" s="59">
        <v>362.5</v>
      </c>
      <c r="M84" s="59">
        <v>360</v>
      </c>
      <c r="N84" s="59">
        <v>367.5</v>
      </c>
      <c r="O84" s="59">
        <v>362.5</v>
      </c>
      <c r="P84" s="59">
        <v>365</v>
      </c>
      <c r="Q84" s="59">
        <v>365</v>
      </c>
      <c r="R84" s="59">
        <v>372.5</v>
      </c>
      <c r="S84" s="59">
        <v>370</v>
      </c>
      <c r="T84" s="59">
        <v>370</v>
      </c>
      <c r="U84" s="59">
        <v>370.83333333333331</v>
      </c>
      <c r="V84" s="59">
        <v>372.5</v>
      </c>
      <c r="W84" s="59">
        <v>375</v>
      </c>
      <c r="X84" s="59">
        <v>375</v>
      </c>
      <c r="Y84" s="59">
        <f t="shared" si="45"/>
        <v>374.16666666666669</v>
      </c>
      <c r="Z84" s="59">
        <f t="shared" si="46"/>
        <v>360</v>
      </c>
      <c r="AA84" s="59">
        <f t="shared" si="43"/>
        <v>359.58333333333331</v>
      </c>
      <c r="AB84" s="59">
        <f t="shared" si="44"/>
        <v>358.33333333333331</v>
      </c>
      <c r="AC84" s="110">
        <f t="shared" si="47"/>
        <v>359.30555555555549</v>
      </c>
    </row>
    <row r="85" spans="1:29" ht="15.75" x14ac:dyDescent="0.25">
      <c r="A85" s="104" t="s">
        <v>13</v>
      </c>
      <c r="B85" s="103">
        <v>352.5</v>
      </c>
      <c r="C85" s="103">
        <v>357.5</v>
      </c>
      <c r="D85" s="103">
        <v>350</v>
      </c>
      <c r="E85" s="103">
        <v>353.33333333333331</v>
      </c>
      <c r="F85" s="59">
        <v>362.5</v>
      </c>
      <c r="G85" s="59">
        <v>367.5</v>
      </c>
      <c r="H85" s="59">
        <v>367.5</v>
      </c>
      <c r="I85" s="59">
        <v>365.83333333333331</v>
      </c>
      <c r="J85" s="59">
        <v>370</v>
      </c>
      <c r="K85" s="59">
        <v>370</v>
      </c>
      <c r="L85" s="59">
        <v>367.5</v>
      </c>
      <c r="M85" s="59">
        <v>369.16666666666669</v>
      </c>
      <c r="N85" s="59">
        <v>372.5</v>
      </c>
      <c r="O85" s="59">
        <v>370</v>
      </c>
      <c r="P85" s="59">
        <v>373.5</v>
      </c>
      <c r="Q85" s="59">
        <v>372</v>
      </c>
      <c r="R85" s="59">
        <v>375</v>
      </c>
      <c r="S85" s="59">
        <v>372.5</v>
      </c>
      <c r="T85" s="59">
        <v>373.5</v>
      </c>
      <c r="U85" s="59">
        <v>373.66666666666669</v>
      </c>
      <c r="V85" s="59">
        <v>375</v>
      </c>
      <c r="W85" s="59">
        <v>378</v>
      </c>
      <c r="X85" s="59">
        <v>378</v>
      </c>
      <c r="Y85" s="59">
        <f t="shared" si="45"/>
        <v>377</v>
      </c>
      <c r="Z85" s="59">
        <f t="shared" si="46"/>
        <v>367.91666666666669</v>
      </c>
      <c r="AA85" s="59">
        <f t="shared" si="43"/>
        <v>369.25</v>
      </c>
      <c r="AB85" s="59">
        <f t="shared" si="44"/>
        <v>368.33333333333331</v>
      </c>
      <c r="AC85" s="110">
        <f t="shared" si="47"/>
        <v>368.5</v>
      </c>
    </row>
    <row r="86" spans="1:29" ht="15.75" x14ac:dyDescent="0.25">
      <c r="A86" s="104" t="s">
        <v>14</v>
      </c>
      <c r="B86" s="103">
        <v>350</v>
      </c>
      <c r="C86" s="103">
        <v>350</v>
      </c>
      <c r="D86" s="103">
        <v>362.5</v>
      </c>
      <c r="E86" s="103">
        <v>354.16666666666669</v>
      </c>
      <c r="F86" s="59">
        <v>370</v>
      </c>
      <c r="G86" s="59">
        <v>367.5</v>
      </c>
      <c r="H86" s="59">
        <v>365</v>
      </c>
      <c r="I86" s="59">
        <v>367.5</v>
      </c>
      <c r="J86" s="59">
        <v>368.25</v>
      </c>
      <c r="K86" s="59">
        <v>370.75</v>
      </c>
      <c r="L86" s="59">
        <v>370.75</v>
      </c>
      <c r="M86" s="59">
        <v>369.91666666666669</v>
      </c>
      <c r="N86" s="59">
        <v>372.5</v>
      </c>
      <c r="O86" s="59">
        <v>370.75</v>
      </c>
      <c r="P86" s="59">
        <v>370.75</v>
      </c>
      <c r="Q86" s="59">
        <v>371.33333333333331</v>
      </c>
      <c r="R86" s="59">
        <v>376.25</v>
      </c>
      <c r="S86" s="59">
        <v>375</v>
      </c>
      <c r="T86" s="59">
        <v>375</v>
      </c>
      <c r="U86" s="59">
        <v>375.41666666666669</v>
      </c>
      <c r="V86" s="59">
        <v>379</v>
      </c>
      <c r="W86" s="59">
        <v>380</v>
      </c>
      <c r="X86" s="59">
        <v>380</v>
      </c>
      <c r="Y86" s="59">
        <f t="shared" si="45"/>
        <v>379.66666666666669</v>
      </c>
      <c r="Z86" s="59">
        <f t="shared" si="46"/>
        <v>369.33333333333331</v>
      </c>
      <c r="AA86" s="59">
        <f t="shared" si="43"/>
        <v>369</v>
      </c>
      <c r="AB86" s="59">
        <f t="shared" si="44"/>
        <v>370.66666666666669</v>
      </c>
      <c r="AC86" s="110">
        <f t="shared" si="47"/>
        <v>369.66666666666669</v>
      </c>
    </row>
    <row r="87" spans="1:29" ht="15.75" x14ac:dyDescent="0.25">
      <c r="E87" s="38"/>
      <c r="AC87" s="11">
        <v>337.07</v>
      </c>
    </row>
    <row r="88" spans="1:29" ht="15.75" x14ac:dyDescent="0.25">
      <c r="E88" s="38"/>
      <c r="AC88" s="11">
        <f>(2*AC87/3)</f>
        <v>224.71333333333334</v>
      </c>
    </row>
    <row r="89" spans="1:29" ht="15.75" x14ac:dyDescent="0.25">
      <c r="E89" s="38"/>
      <c r="AC89" s="11">
        <f>SQRT(AC88)</f>
        <v>14.9904413988826</v>
      </c>
    </row>
    <row r="90" spans="1:29" ht="15.75" x14ac:dyDescent="0.25">
      <c r="B90" s="6" t="s">
        <v>44</v>
      </c>
      <c r="E90" s="38"/>
      <c r="AC90" s="68">
        <f>AC89*2.145</f>
        <v>32.154496800603177</v>
      </c>
    </row>
    <row r="91" spans="1:29" ht="15.75" x14ac:dyDescent="0.25">
      <c r="A91" s="50"/>
      <c r="B91" s="50"/>
      <c r="C91" s="52" t="s">
        <v>23</v>
      </c>
      <c r="D91" s="50"/>
      <c r="E91" s="56"/>
      <c r="F91" s="50"/>
      <c r="G91" s="52">
        <v>2013</v>
      </c>
      <c r="H91" s="50"/>
      <c r="I91" s="50"/>
      <c r="J91" s="50"/>
      <c r="K91" s="52" t="s">
        <v>16</v>
      </c>
      <c r="L91" s="50"/>
      <c r="M91" s="50"/>
      <c r="N91" s="50"/>
      <c r="O91" s="52">
        <v>2014</v>
      </c>
      <c r="P91" s="50"/>
      <c r="Q91" s="50"/>
      <c r="R91" s="50"/>
      <c r="S91" s="52" t="s">
        <v>17</v>
      </c>
      <c r="T91" s="50"/>
      <c r="U91" s="50"/>
      <c r="V91" s="50"/>
      <c r="W91" s="52">
        <v>2015</v>
      </c>
      <c r="X91" s="50"/>
      <c r="Y91" s="50"/>
      <c r="Z91" s="54"/>
      <c r="AA91" s="6" t="s">
        <v>41</v>
      </c>
      <c r="AB91" s="54"/>
      <c r="AC91" s="54"/>
    </row>
    <row r="92" spans="1:29" ht="15.75" x14ac:dyDescent="0.25">
      <c r="A92" s="104" t="s">
        <v>22</v>
      </c>
      <c r="B92" s="104" t="s">
        <v>2</v>
      </c>
      <c r="C92" s="104" t="s">
        <v>3</v>
      </c>
      <c r="D92" s="104" t="s">
        <v>4</v>
      </c>
      <c r="E92" s="104" t="s">
        <v>5</v>
      </c>
      <c r="F92" s="104" t="s">
        <v>2</v>
      </c>
      <c r="G92" s="104" t="s">
        <v>3</v>
      </c>
      <c r="H92" s="104" t="s">
        <v>4</v>
      </c>
      <c r="I92" s="104" t="s">
        <v>5</v>
      </c>
      <c r="J92" s="104" t="s">
        <v>2</v>
      </c>
      <c r="K92" s="104" t="s">
        <v>3</v>
      </c>
      <c r="L92" s="104" t="s">
        <v>4</v>
      </c>
      <c r="M92" s="104" t="s">
        <v>5</v>
      </c>
      <c r="N92" s="104" t="s">
        <v>2</v>
      </c>
      <c r="O92" s="104" t="s">
        <v>3</v>
      </c>
      <c r="P92" s="104" t="s">
        <v>4</v>
      </c>
      <c r="Q92" s="104" t="s">
        <v>5</v>
      </c>
      <c r="R92" s="104" t="s">
        <v>2</v>
      </c>
      <c r="S92" s="104" t="s">
        <v>3</v>
      </c>
      <c r="T92" s="104" t="s">
        <v>4</v>
      </c>
      <c r="U92" s="104" t="s">
        <v>5</v>
      </c>
      <c r="V92" s="104" t="s">
        <v>2</v>
      </c>
      <c r="W92" s="104" t="s">
        <v>3</v>
      </c>
      <c r="X92" s="104" t="s">
        <v>4</v>
      </c>
      <c r="Y92" s="104" t="s">
        <v>5</v>
      </c>
      <c r="Z92" s="104" t="s">
        <v>2</v>
      </c>
      <c r="AA92" s="104" t="s">
        <v>3</v>
      </c>
      <c r="AB92" s="104" t="s">
        <v>4</v>
      </c>
      <c r="AC92" s="104" t="s">
        <v>5</v>
      </c>
    </row>
    <row r="93" spans="1:29" ht="15.75" x14ac:dyDescent="0.25">
      <c r="A93" s="104" t="s">
        <v>6</v>
      </c>
      <c r="B93" s="110">
        <v>75</v>
      </c>
      <c r="C93" s="110">
        <v>100</v>
      </c>
      <c r="D93" s="110">
        <v>112.5</v>
      </c>
      <c r="E93" s="110">
        <v>95.833333333333329</v>
      </c>
      <c r="F93" s="59">
        <v>100</v>
      </c>
      <c r="G93" s="59">
        <v>100</v>
      </c>
      <c r="H93" s="59">
        <v>100</v>
      </c>
      <c r="I93" s="59">
        <v>100</v>
      </c>
      <c r="J93" s="110">
        <v>100</v>
      </c>
      <c r="K93" s="110">
        <v>85</v>
      </c>
      <c r="L93" s="110">
        <v>100</v>
      </c>
      <c r="M93" s="110">
        <v>95</v>
      </c>
      <c r="N93" s="110">
        <v>100</v>
      </c>
      <c r="O93" s="110">
        <v>102.5</v>
      </c>
      <c r="P93" s="110">
        <v>75</v>
      </c>
      <c r="Q93" s="110">
        <v>92.5</v>
      </c>
      <c r="R93" s="59">
        <v>100</v>
      </c>
      <c r="S93" s="59">
        <v>97.5</v>
      </c>
      <c r="T93" s="59">
        <v>82.5</v>
      </c>
      <c r="U93" s="59">
        <v>93.333333333333329</v>
      </c>
      <c r="V93" s="110">
        <v>93</v>
      </c>
      <c r="W93" s="110">
        <v>92.5</v>
      </c>
      <c r="X93" s="110">
        <v>88</v>
      </c>
      <c r="Y93" s="110">
        <v>91.166666666666671</v>
      </c>
      <c r="Z93" s="59">
        <f>(B93+F93+J93+N93+R93+V93)/6</f>
        <v>94.666666666666671</v>
      </c>
      <c r="AA93" s="59">
        <f t="shared" ref="AA93:AA101" si="48">(C93+G93+K93+O93+S93+W93)/6</f>
        <v>96.25</v>
      </c>
      <c r="AB93" s="59">
        <f t="shared" ref="AB93:AB101" si="49">(D93+H93+L93+P93+T93+X93)/6</f>
        <v>93</v>
      </c>
      <c r="AC93" s="110">
        <f>AVERAGE(Z93:AB93)</f>
        <v>94.6388888888889</v>
      </c>
    </row>
    <row r="94" spans="1:29" ht="15.75" x14ac:dyDescent="0.25">
      <c r="A94" s="104" t="s">
        <v>7</v>
      </c>
      <c r="B94" s="110">
        <v>95</v>
      </c>
      <c r="C94" s="110">
        <v>112.5</v>
      </c>
      <c r="D94" s="110">
        <v>110</v>
      </c>
      <c r="E94" s="110">
        <v>105.83333333333333</v>
      </c>
      <c r="F94" s="59">
        <v>112.5</v>
      </c>
      <c r="G94" s="59">
        <v>117.5</v>
      </c>
      <c r="H94" s="59">
        <v>110</v>
      </c>
      <c r="I94" s="59">
        <v>113.33333333333333</v>
      </c>
      <c r="J94" s="110">
        <v>112.5</v>
      </c>
      <c r="K94" s="110">
        <v>127.5</v>
      </c>
      <c r="L94" s="110">
        <v>130</v>
      </c>
      <c r="M94" s="110">
        <v>123.33333333333333</v>
      </c>
      <c r="N94" s="110">
        <v>125</v>
      </c>
      <c r="O94" s="110">
        <v>122.5</v>
      </c>
      <c r="P94" s="110">
        <v>132.5</v>
      </c>
      <c r="Q94" s="110">
        <v>126.66666666666667</v>
      </c>
      <c r="R94" s="59">
        <v>120</v>
      </c>
      <c r="S94" s="59">
        <v>125</v>
      </c>
      <c r="T94" s="59">
        <v>132.5</v>
      </c>
      <c r="U94" s="59">
        <v>125.83333333333333</v>
      </c>
      <c r="V94" s="110">
        <v>123.5</v>
      </c>
      <c r="W94" s="110">
        <v>128</v>
      </c>
      <c r="X94" s="110">
        <v>129.5</v>
      </c>
      <c r="Y94" s="110">
        <v>127</v>
      </c>
      <c r="Z94" s="59">
        <f t="shared" ref="Z94:Z101" si="50">(B94+F94+J94+N94+R94+V94)/6</f>
        <v>114.75</v>
      </c>
      <c r="AA94" s="59">
        <f t="shared" si="48"/>
        <v>122.16666666666667</v>
      </c>
      <c r="AB94" s="59">
        <f t="shared" si="49"/>
        <v>124.08333333333333</v>
      </c>
      <c r="AC94" s="110">
        <f t="shared" ref="AC94:AC101" si="51">AVERAGE(Z94:AB94)</f>
        <v>120.33333333333333</v>
      </c>
    </row>
    <row r="95" spans="1:29" ht="15.75" x14ac:dyDescent="0.25">
      <c r="A95" s="104" t="s">
        <v>8</v>
      </c>
      <c r="B95" s="110">
        <v>122.5</v>
      </c>
      <c r="C95" s="110">
        <v>100</v>
      </c>
      <c r="D95" s="110">
        <v>135</v>
      </c>
      <c r="E95" s="110">
        <v>119.16666666666667</v>
      </c>
      <c r="F95" s="59">
        <v>125</v>
      </c>
      <c r="G95" s="59">
        <v>130</v>
      </c>
      <c r="H95" s="59">
        <v>115</v>
      </c>
      <c r="I95" s="59">
        <v>123.33333333333333</v>
      </c>
      <c r="J95" s="110">
        <v>125</v>
      </c>
      <c r="K95" s="110">
        <v>127.5</v>
      </c>
      <c r="L95" s="110">
        <v>125</v>
      </c>
      <c r="M95" s="110">
        <v>125.83333333333333</v>
      </c>
      <c r="N95" s="110">
        <v>132.5</v>
      </c>
      <c r="O95" s="110">
        <v>130</v>
      </c>
      <c r="P95" s="110">
        <v>130</v>
      </c>
      <c r="Q95" s="110">
        <v>130.83333333333334</v>
      </c>
      <c r="R95" s="59">
        <v>130</v>
      </c>
      <c r="S95" s="59">
        <v>130</v>
      </c>
      <c r="T95" s="59">
        <v>135</v>
      </c>
      <c r="U95" s="59">
        <v>131.66666666666666</v>
      </c>
      <c r="V95" s="110">
        <v>138</v>
      </c>
      <c r="W95" s="110">
        <v>135</v>
      </c>
      <c r="X95" s="110">
        <v>131</v>
      </c>
      <c r="Y95" s="110">
        <v>134.66666666666666</v>
      </c>
      <c r="Z95" s="59">
        <f t="shared" si="50"/>
        <v>128.83333333333334</v>
      </c>
      <c r="AA95" s="59">
        <f t="shared" si="48"/>
        <v>125.41666666666667</v>
      </c>
      <c r="AB95" s="59">
        <f t="shared" si="49"/>
        <v>128.5</v>
      </c>
      <c r="AC95" s="110">
        <f t="shared" si="51"/>
        <v>127.58333333333333</v>
      </c>
    </row>
    <row r="96" spans="1:29" ht="15.75" x14ac:dyDescent="0.25">
      <c r="A96" s="104" t="s">
        <v>9</v>
      </c>
      <c r="B96" s="110">
        <v>117.5</v>
      </c>
      <c r="C96" s="110">
        <v>145</v>
      </c>
      <c r="D96" s="110">
        <v>120</v>
      </c>
      <c r="E96" s="110">
        <v>127.5</v>
      </c>
      <c r="F96" s="59">
        <v>127.5</v>
      </c>
      <c r="G96" s="59">
        <v>120</v>
      </c>
      <c r="H96" s="59">
        <v>145</v>
      </c>
      <c r="I96" s="59">
        <v>130.83333333333334</v>
      </c>
      <c r="J96" s="110">
        <v>130</v>
      </c>
      <c r="K96" s="110">
        <v>130</v>
      </c>
      <c r="L96" s="110">
        <v>132.5</v>
      </c>
      <c r="M96" s="110">
        <v>130.83333333333334</v>
      </c>
      <c r="N96" s="110">
        <v>130</v>
      </c>
      <c r="O96" s="110">
        <v>135</v>
      </c>
      <c r="P96" s="110">
        <v>132.5</v>
      </c>
      <c r="Q96" s="110">
        <v>132.5</v>
      </c>
      <c r="R96" s="59">
        <v>132.5</v>
      </c>
      <c r="S96" s="59">
        <v>135</v>
      </c>
      <c r="T96" s="59">
        <v>132.5</v>
      </c>
      <c r="U96" s="59">
        <v>133.33333333333334</v>
      </c>
      <c r="V96" s="110">
        <v>140</v>
      </c>
      <c r="W96" s="110">
        <v>137</v>
      </c>
      <c r="X96" s="110">
        <v>137.5</v>
      </c>
      <c r="Y96" s="110">
        <v>138.16666666666666</v>
      </c>
      <c r="Z96" s="59">
        <f t="shared" si="50"/>
        <v>129.58333333333334</v>
      </c>
      <c r="AA96" s="59">
        <f t="shared" si="48"/>
        <v>133.66666666666666</v>
      </c>
      <c r="AB96" s="59">
        <f t="shared" si="49"/>
        <v>133.33333333333334</v>
      </c>
      <c r="AC96" s="110">
        <f t="shared" si="51"/>
        <v>132.19444444444446</v>
      </c>
    </row>
    <row r="97" spans="1:29" ht="15.75" x14ac:dyDescent="0.25">
      <c r="A97" s="104" t="s">
        <v>10</v>
      </c>
      <c r="B97" s="110">
        <v>140</v>
      </c>
      <c r="C97" s="110">
        <v>142.5</v>
      </c>
      <c r="D97" s="110">
        <v>117.5</v>
      </c>
      <c r="E97" s="110">
        <v>133.33333333333334</v>
      </c>
      <c r="F97" s="59">
        <v>132.5</v>
      </c>
      <c r="G97" s="59">
        <v>165</v>
      </c>
      <c r="H97" s="59">
        <v>132.5</v>
      </c>
      <c r="I97" s="59">
        <v>143.33333333333334</v>
      </c>
      <c r="J97" s="110">
        <v>157.5</v>
      </c>
      <c r="K97" s="110">
        <v>157.5</v>
      </c>
      <c r="L97" s="110">
        <v>147.5</v>
      </c>
      <c r="M97" s="110">
        <v>154.16666666666666</v>
      </c>
      <c r="N97" s="110">
        <v>157.5</v>
      </c>
      <c r="O97" s="110">
        <v>180</v>
      </c>
      <c r="P97" s="110">
        <v>152.5</v>
      </c>
      <c r="Q97" s="110">
        <v>163.33333333333334</v>
      </c>
      <c r="R97" s="59">
        <v>152.5</v>
      </c>
      <c r="S97" s="59">
        <v>175</v>
      </c>
      <c r="T97" s="59">
        <v>165</v>
      </c>
      <c r="U97" s="59">
        <v>164.16666666666666</v>
      </c>
      <c r="V97" s="110">
        <v>166</v>
      </c>
      <c r="W97" s="110">
        <v>175</v>
      </c>
      <c r="X97" s="110">
        <v>169</v>
      </c>
      <c r="Y97" s="110">
        <v>170</v>
      </c>
      <c r="Z97" s="59">
        <f t="shared" si="50"/>
        <v>151</v>
      </c>
      <c r="AA97" s="59">
        <f t="shared" si="48"/>
        <v>165.83333333333334</v>
      </c>
      <c r="AB97" s="59">
        <f t="shared" si="49"/>
        <v>147.33333333333334</v>
      </c>
      <c r="AC97" s="110">
        <f t="shared" si="51"/>
        <v>154.72222222222226</v>
      </c>
    </row>
    <row r="98" spans="1:29" ht="15.75" x14ac:dyDescent="0.25">
      <c r="A98" s="104" t="s">
        <v>11</v>
      </c>
      <c r="B98" s="110">
        <v>205</v>
      </c>
      <c r="C98" s="110">
        <v>70</v>
      </c>
      <c r="D98" s="110">
        <v>190</v>
      </c>
      <c r="E98" s="110">
        <v>155</v>
      </c>
      <c r="F98" s="59">
        <v>177.5</v>
      </c>
      <c r="G98" s="59">
        <v>135</v>
      </c>
      <c r="H98" s="59">
        <v>150</v>
      </c>
      <c r="I98" s="59">
        <v>154.16666666666666</v>
      </c>
      <c r="J98" s="110">
        <v>170</v>
      </c>
      <c r="K98" s="110">
        <v>165</v>
      </c>
      <c r="L98" s="110">
        <v>165</v>
      </c>
      <c r="M98" s="110">
        <v>166.66666666666666</v>
      </c>
      <c r="N98" s="110">
        <v>170</v>
      </c>
      <c r="O98" s="110">
        <v>167.5</v>
      </c>
      <c r="P98" s="110">
        <v>172.5</v>
      </c>
      <c r="Q98" s="110">
        <v>170</v>
      </c>
      <c r="R98" s="59">
        <v>170</v>
      </c>
      <c r="S98" s="59">
        <v>167.5</v>
      </c>
      <c r="T98" s="59">
        <v>170</v>
      </c>
      <c r="U98" s="59">
        <v>169.16666666666666</v>
      </c>
      <c r="V98" s="110">
        <v>164</v>
      </c>
      <c r="W98" s="110">
        <v>181</v>
      </c>
      <c r="X98" s="110">
        <v>165</v>
      </c>
      <c r="Y98" s="110">
        <v>170</v>
      </c>
      <c r="Z98" s="59">
        <f t="shared" si="50"/>
        <v>176.08333333333334</v>
      </c>
      <c r="AA98" s="59">
        <f t="shared" si="48"/>
        <v>147.66666666666666</v>
      </c>
      <c r="AB98" s="59">
        <f t="shared" si="49"/>
        <v>168.75</v>
      </c>
      <c r="AC98" s="110">
        <f t="shared" si="51"/>
        <v>164.16666666666666</v>
      </c>
    </row>
    <row r="99" spans="1:29" ht="15.75" x14ac:dyDescent="0.25">
      <c r="A99" s="104" t="s">
        <v>12</v>
      </c>
      <c r="B99" s="110">
        <v>205</v>
      </c>
      <c r="C99" s="110">
        <v>85</v>
      </c>
      <c r="D99" s="110">
        <v>180</v>
      </c>
      <c r="E99" s="110">
        <v>156.66666666666666</v>
      </c>
      <c r="F99" s="59">
        <v>182.5</v>
      </c>
      <c r="G99" s="59">
        <v>140</v>
      </c>
      <c r="H99" s="59">
        <v>165</v>
      </c>
      <c r="I99" s="59">
        <v>162.5</v>
      </c>
      <c r="J99" s="110">
        <v>180</v>
      </c>
      <c r="K99" s="110">
        <v>175</v>
      </c>
      <c r="L99" s="110">
        <v>165</v>
      </c>
      <c r="M99" s="110">
        <v>173.33333333333334</v>
      </c>
      <c r="N99" s="110">
        <v>175</v>
      </c>
      <c r="O99" s="110">
        <v>175</v>
      </c>
      <c r="P99" s="110">
        <v>175</v>
      </c>
      <c r="Q99" s="110">
        <v>175</v>
      </c>
      <c r="R99" s="59">
        <v>170</v>
      </c>
      <c r="S99" s="59">
        <v>172.5</v>
      </c>
      <c r="T99" s="59">
        <v>170</v>
      </c>
      <c r="U99" s="59">
        <v>170.83333333333334</v>
      </c>
      <c r="V99" s="110">
        <v>186.5</v>
      </c>
      <c r="W99" s="110">
        <v>175</v>
      </c>
      <c r="X99" s="110">
        <v>185</v>
      </c>
      <c r="Y99" s="110">
        <v>182.16666666666666</v>
      </c>
      <c r="Z99" s="59">
        <f t="shared" si="50"/>
        <v>183.16666666666666</v>
      </c>
      <c r="AA99" s="59">
        <f t="shared" si="48"/>
        <v>153.75</v>
      </c>
      <c r="AB99" s="59">
        <f t="shared" si="49"/>
        <v>173.33333333333334</v>
      </c>
      <c r="AC99" s="110">
        <f t="shared" si="51"/>
        <v>170.08333333333334</v>
      </c>
    </row>
    <row r="100" spans="1:29" ht="15.75" x14ac:dyDescent="0.25">
      <c r="A100" s="104" t="s">
        <v>13</v>
      </c>
      <c r="B100" s="110">
        <v>182.5</v>
      </c>
      <c r="C100" s="110">
        <v>202.5</v>
      </c>
      <c r="D100" s="110">
        <v>190</v>
      </c>
      <c r="E100" s="110">
        <v>191.66666666666666</v>
      </c>
      <c r="F100" s="59">
        <v>197.5</v>
      </c>
      <c r="G100" s="59">
        <v>187.5</v>
      </c>
      <c r="H100" s="59">
        <v>192.5</v>
      </c>
      <c r="I100" s="59">
        <v>192.5</v>
      </c>
      <c r="J100" s="110">
        <v>195</v>
      </c>
      <c r="K100" s="110">
        <v>197.5</v>
      </c>
      <c r="L100" s="110">
        <v>202.5</v>
      </c>
      <c r="M100" s="110">
        <v>198.33333333333334</v>
      </c>
      <c r="N100" s="110">
        <v>200</v>
      </c>
      <c r="O100" s="110">
        <v>200</v>
      </c>
      <c r="P100" s="110">
        <v>199</v>
      </c>
      <c r="Q100" s="110">
        <v>199.66666666666666</v>
      </c>
      <c r="R100" s="59">
        <v>200</v>
      </c>
      <c r="S100" s="59">
        <v>202.5</v>
      </c>
      <c r="T100" s="59">
        <v>199</v>
      </c>
      <c r="U100" s="59">
        <v>200.5</v>
      </c>
      <c r="V100" s="110">
        <v>206</v>
      </c>
      <c r="W100" s="110">
        <v>197</v>
      </c>
      <c r="X100" s="110">
        <v>202</v>
      </c>
      <c r="Y100" s="110">
        <v>201.66666666666666</v>
      </c>
      <c r="Z100" s="59">
        <f t="shared" si="50"/>
        <v>196.83333333333334</v>
      </c>
      <c r="AA100" s="59">
        <f t="shared" si="48"/>
        <v>197.83333333333334</v>
      </c>
      <c r="AB100" s="59">
        <f t="shared" si="49"/>
        <v>197.5</v>
      </c>
      <c r="AC100" s="110">
        <f t="shared" si="51"/>
        <v>197.38888888888891</v>
      </c>
    </row>
    <row r="101" spans="1:29" ht="15.75" x14ac:dyDescent="0.25">
      <c r="A101" s="104" t="s">
        <v>14</v>
      </c>
      <c r="B101" s="110">
        <v>200</v>
      </c>
      <c r="C101" s="110">
        <v>200</v>
      </c>
      <c r="D101" s="110">
        <v>185</v>
      </c>
      <c r="E101" s="110">
        <v>195</v>
      </c>
      <c r="F101" s="59">
        <v>205</v>
      </c>
      <c r="G101" s="59">
        <v>190</v>
      </c>
      <c r="H101" s="59">
        <v>187.5</v>
      </c>
      <c r="I101" s="59">
        <v>194.16666666666666</v>
      </c>
      <c r="J101" s="110">
        <v>199.25</v>
      </c>
      <c r="K101" s="110">
        <v>201.75</v>
      </c>
      <c r="L101" s="110">
        <v>201.75</v>
      </c>
      <c r="M101" s="110">
        <v>200.91666666666666</v>
      </c>
      <c r="N101" s="110">
        <v>202.5</v>
      </c>
      <c r="O101" s="110">
        <v>204.25</v>
      </c>
      <c r="P101" s="110">
        <v>204.25</v>
      </c>
      <c r="Q101" s="110">
        <v>203.66666666666666</v>
      </c>
      <c r="R101" s="59">
        <v>201.25</v>
      </c>
      <c r="S101" s="59">
        <v>202.5</v>
      </c>
      <c r="T101" s="59">
        <v>200</v>
      </c>
      <c r="U101" s="59">
        <v>201.25</v>
      </c>
      <c r="V101" s="110">
        <v>203</v>
      </c>
      <c r="W101" s="110">
        <v>201</v>
      </c>
      <c r="X101" s="110">
        <v>204</v>
      </c>
      <c r="Y101" s="110">
        <v>202.66666666666666</v>
      </c>
      <c r="Z101" s="59">
        <f t="shared" si="50"/>
        <v>201.83333333333334</v>
      </c>
      <c r="AA101" s="59">
        <f t="shared" si="48"/>
        <v>199.91666666666666</v>
      </c>
      <c r="AB101" s="59">
        <f t="shared" si="49"/>
        <v>197.08333333333334</v>
      </c>
      <c r="AC101" s="110">
        <f t="shared" si="51"/>
        <v>199.61111111111111</v>
      </c>
    </row>
    <row r="102" spans="1:29" ht="15.75" x14ac:dyDescent="0.25">
      <c r="AC102" s="11">
        <v>337.07</v>
      </c>
    </row>
    <row r="103" spans="1:29" ht="15.75" x14ac:dyDescent="0.25">
      <c r="AC103" s="11">
        <f>(2*AC102/3)</f>
        <v>224.71333333333334</v>
      </c>
    </row>
    <row r="104" spans="1:29" ht="15.75" x14ac:dyDescent="0.25">
      <c r="AC104" s="11">
        <f>SQRT(AC103)</f>
        <v>14.9904413988826</v>
      </c>
    </row>
    <row r="105" spans="1:29" ht="15.75" x14ac:dyDescent="0.25">
      <c r="AC105" s="68">
        <f>AC104*2.145</f>
        <v>32.154496800603177</v>
      </c>
    </row>
  </sheetData>
  <mergeCells count="1">
    <mergeCell ref="AJ3:AM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T19" workbookViewId="0">
      <selection activeCell="AC48" sqref="AC48"/>
    </sheetView>
  </sheetViews>
  <sheetFormatPr defaultRowHeight="15" x14ac:dyDescent="0.25"/>
  <sheetData>
    <row r="1" spans="1:30" x14ac:dyDescent="0.25">
      <c r="C1" t="s">
        <v>98</v>
      </c>
    </row>
    <row r="2" spans="1:30" x14ac:dyDescent="0.25">
      <c r="C2" t="s">
        <v>23</v>
      </c>
      <c r="G2">
        <v>2013</v>
      </c>
      <c r="K2" t="s">
        <v>16</v>
      </c>
      <c r="O2">
        <v>2014</v>
      </c>
      <c r="S2" t="s">
        <v>17</v>
      </c>
      <c r="W2">
        <v>2015</v>
      </c>
      <c r="AA2" t="s">
        <v>41</v>
      </c>
      <c r="AC2" t="s">
        <v>5</v>
      </c>
    </row>
    <row r="3" spans="1:30" x14ac:dyDescent="0.25">
      <c r="A3" t="s">
        <v>22</v>
      </c>
      <c r="B3" t="s">
        <v>2</v>
      </c>
      <c r="C3" t="s">
        <v>3</v>
      </c>
      <c r="D3" t="s">
        <v>4</v>
      </c>
      <c r="E3" t="s">
        <v>5</v>
      </c>
      <c r="F3" t="s">
        <v>2</v>
      </c>
      <c r="G3" t="s">
        <v>3</v>
      </c>
      <c r="H3" t="s">
        <v>4</v>
      </c>
      <c r="I3" t="s">
        <v>5</v>
      </c>
      <c r="J3" t="s">
        <v>2</v>
      </c>
      <c r="K3" t="s">
        <v>3</v>
      </c>
      <c r="L3" t="s">
        <v>4</v>
      </c>
      <c r="M3" t="s">
        <v>5</v>
      </c>
      <c r="N3" t="s">
        <v>2</v>
      </c>
      <c r="O3" t="s">
        <v>3</v>
      </c>
      <c r="P3" t="s">
        <v>4</v>
      </c>
      <c r="Q3" t="s">
        <v>5</v>
      </c>
      <c r="R3" t="s">
        <v>2</v>
      </c>
      <c r="S3" t="s">
        <v>3</v>
      </c>
      <c r="T3" t="s">
        <v>4</v>
      </c>
      <c r="U3" t="s">
        <v>5</v>
      </c>
      <c r="V3" t="s">
        <v>2</v>
      </c>
      <c r="W3" t="s">
        <v>3</v>
      </c>
      <c r="X3" t="s">
        <v>4</v>
      </c>
      <c r="Y3" t="s">
        <v>5</v>
      </c>
      <c r="Z3" t="s">
        <v>2</v>
      </c>
      <c r="AA3" t="s">
        <v>3</v>
      </c>
      <c r="AB3" t="s">
        <v>4</v>
      </c>
      <c r="AD3" t="s">
        <v>51</v>
      </c>
    </row>
    <row r="4" spans="1:30" x14ac:dyDescent="0.25">
      <c r="A4" t="s">
        <v>6</v>
      </c>
      <c r="B4">
        <v>14</v>
      </c>
      <c r="C4">
        <v>17</v>
      </c>
      <c r="D4">
        <v>12</v>
      </c>
      <c r="E4">
        <v>14</v>
      </c>
      <c r="F4">
        <v>12</v>
      </c>
      <c r="G4">
        <v>12</v>
      </c>
      <c r="H4">
        <v>13</v>
      </c>
      <c r="I4">
        <v>12</v>
      </c>
      <c r="J4">
        <v>12</v>
      </c>
      <c r="K4">
        <v>10</v>
      </c>
      <c r="L4">
        <v>11</v>
      </c>
      <c r="M4">
        <v>11</v>
      </c>
      <c r="N4">
        <v>9</v>
      </c>
      <c r="O4">
        <v>11</v>
      </c>
      <c r="P4">
        <v>12</v>
      </c>
      <c r="Q4">
        <v>11</v>
      </c>
      <c r="R4">
        <v>10</v>
      </c>
      <c r="S4">
        <v>9</v>
      </c>
      <c r="T4">
        <v>11</v>
      </c>
      <c r="U4">
        <v>10</v>
      </c>
      <c r="V4">
        <v>10</v>
      </c>
      <c r="W4">
        <v>9</v>
      </c>
      <c r="X4">
        <v>11</v>
      </c>
      <c r="Y4">
        <v>10</v>
      </c>
      <c r="Z4">
        <v>11</v>
      </c>
      <c r="AA4">
        <v>11</v>
      </c>
      <c r="AB4">
        <v>12</v>
      </c>
      <c r="AC4">
        <v>11</v>
      </c>
      <c r="AD4" t="s">
        <v>6</v>
      </c>
    </row>
    <row r="5" spans="1:30" x14ac:dyDescent="0.25">
      <c r="A5" t="s">
        <v>7</v>
      </c>
      <c r="B5">
        <v>16</v>
      </c>
      <c r="C5">
        <v>15</v>
      </c>
      <c r="D5">
        <v>16</v>
      </c>
      <c r="E5">
        <v>16</v>
      </c>
      <c r="F5">
        <v>19</v>
      </c>
      <c r="G5">
        <v>22</v>
      </c>
      <c r="H5">
        <v>25</v>
      </c>
      <c r="I5">
        <v>22</v>
      </c>
      <c r="J5">
        <v>22</v>
      </c>
      <c r="K5">
        <v>23</v>
      </c>
      <c r="L5">
        <v>24</v>
      </c>
      <c r="M5">
        <v>23</v>
      </c>
      <c r="N5">
        <v>24</v>
      </c>
      <c r="O5">
        <v>23</v>
      </c>
      <c r="P5">
        <v>23</v>
      </c>
      <c r="Q5">
        <v>23</v>
      </c>
      <c r="R5">
        <v>25</v>
      </c>
      <c r="S5">
        <v>24</v>
      </c>
      <c r="T5">
        <v>26</v>
      </c>
      <c r="U5">
        <v>25</v>
      </c>
      <c r="V5">
        <v>25</v>
      </c>
      <c r="W5">
        <v>27</v>
      </c>
      <c r="X5">
        <v>26</v>
      </c>
      <c r="Y5">
        <v>26</v>
      </c>
      <c r="Z5">
        <v>22</v>
      </c>
      <c r="AA5">
        <v>22</v>
      </c>
      <c r="AB5">
        <v>23</v>
      </c>
      <c r="AC5">
        <v>23</v>
      </c>
      <c r="AD5" t="s">
        <v>7</v>
      </c>
    </row>
    <row r="6" spans="1:30" x14ac:dyDescent="0.25">
      <c r="A6" t="s">
        <v>8</v>
      </c>
      <c r="B6">
        <v>18</v>
      </c>
      <c r="C6">
        <v>19</v>
      </c>
      <c r="D6">
        <v>14</v>
      </c>
      <c r="E6">
        <v>17</v>
      </c>
      <c r="F6">
        <v>18</v>
      </c>
      <c r="G6">
        <v>19</v>
      </c>
      <c r="H6">
        <v>14</v>
      </c>
      <c r="I6">
        <v>17</v>
      </c>
      <c r="J6">
        <v>18</v>
      </c>
      <c r="K6">
        <v>19</v>
      </c>
      <c r="L6">
        <v>18</v>
      </c>
      <c r="M6">
        <v>18</v>
      </c>
      <c r="N6">
        <v>20</v>
      </c>
      <c r="O6">
        <v>21</v>
      </c>
      <c r="P6">
        <v>23</v>
      </c>
      <c r="Q6">
        <v>21</v>
      </c>
      <c r="R6">
        <v>25</v>
      </c>
      <c r="S6">
        <v>26</v>
      </c>
      <c r="T6">
        <v>27</v>
      </c>
      <c r="U6">
        <v>26</v>
      </c>
      <c r="V6">
        <v>27</v>
      </c>
      <c r="W6">
        <v>28</v>
      </c>
      <c r="X6">
        <v>28</v>
      </c>
      <c r="Y6">
        <v>28</v>
      </c>
      <c r="Z6">
        <v>21</v>
      </c>
      <c r="AA6">
        <v>22</v>
      </c>
      <c r="AB6">
        <v>21</v>
      </c>
      <c r="AC6">
        <v>21</v>
      </c>
      <c r="AD6" t="s">
        <v>8</v>
      </c>
    </row>
    <row r="7" spans="1:30" x14ac:dyDescent="0.25">
      <c r="A7" t="s">
        <v>9</v>
      </c>
      <c r="B7">
        <v>25</v>
      </c>
      <c r="C7">
        <v>19</v>
      </c>
      <c r="D7">
        <v>19</v>
      </c>
      <c r="E7">
        <v>21</v>
      </c>
      <c r="F7">
        <v>25</v>
      </c>
      <c r="G7">
        <v>19</v>
      </c>
      <c r="H7">
        <v>25</v>
      </c>
      <c r="I7">
        <v>23</v>
      </c>
      <c r="J7">
        <v>25</v>
      </c>
      <c r="K7">
        <v>22</v>
      </c>
      <c r="L7">
        <v>25</v>
      </c>
      <c r="M7">
        <v>24</v>
      </c>
      <c r="N7">
        <v>25</v>
      </c>
      <c r="O7">
        <v>25</v>
      </c>
      <c r="P7">
        <v>25</v>
      </c>
      <c r="Q7">
        <v>25</v>
      </c>
      <c r="R7">
        <v>26</v>
      </c>
      <c r="S7">
        <v>27</v>
      </c>
      <c r="T7">
        <v>27</v>
      </c>
      <c r="U7">
        <v>27</v>
      </c>
      <c r="V7">
        <v>29</v>
      </c>
      <c r="W7">
        <v>28</v>
      </c>
      <c r="X7">
        <v>29</v>
      </c>
      <c r="Y7">
        <v>29</v>
      </c>
      <c r="Z7">
        <v>26</v>
      </c>
      <c r="AA7">
        <v>23</v>
      </c>
      <c r="AB7">
        <v>25</v>
      </c>
      <c r="AC7">
        <v>25</v>
      </c>
      <c r="AD7" t="s">
        <v>9</v>
      </c>
    </row>
    <row r="8" spans="1:30" x14ac:dyDescent="0.25">
      <c r="A8" t="s">
        <v>10</v>
      </c>
      <c r="B8">
        <v>15</v>
      </c>
      <c r="C8">
        <v>31</v>
      </c>
      <c r="D8">
        <v>21</v>
      </c>
      <c r="E8">
        <v>22</v>
      </c>
      <c r="F8">
        <v>20</v>
      </c>
      <c r="G8">
        <v>31</v>
      </c>
      <c r="H8">
        <v>21</v>
      </c>
      <c r="I8">
        <v>24</v>
      </c>
      <c r="J8">
        <v>23</v>
      </c>
      <c r="K8">
        <v>31</v>
      </c>
      <c r="L8">
        <v>23</v>
      </c>
      <c r="M8">
        <v>26</v>
      </c>
      <c r="N8">
        <v>27</v>
      </c>
      <c r="O8">
        <v>27</v>
      </c>
      <c r="P8">
        <v>26</v>
      </c>
      <c r="Q8">
        <v>27</v>
      </c>
      <c r="R8">
        <v>28</v>
      </c>
      <c r="S8">
        <v>29</v>
      </c>
      <c r="T8">
        <v>27</v>
      </c>
      <c r="U8">
        <v>28</v>
      </c>
      <c r="V8">
        <v>30</v>
      </c>
      <c r="W8">
        <v>29</v>
      </c>
      <c r="X8">
        <v>31</v>
      </c>
      <c r="Y8">
        <v>30</v>
      </c>
      <c r="Z8">
        <v>24</v>
      </c>
      <c r="AA8">
        <v>30</v>
      </c>
      <c r="AB8">
        <v>25</v>
      </c>
      <c r="AC8">
        <v>26</v>
      </c>
      <c r="AD8" t="s">
        <v>10</v>
      </c>
    </row>
    <row r="9" spans="1:30" x14ac:dyDescent="0.25">
      <c r="A9" t="s">
        <v>11</v>
      </c>
      <c r="B9">
        <v>26</v>
      </c>
      <c r="C9">
        <v>25</v>
      </c>
      <c r="D9">
        <v>26</v>
      </c>
      <c r="E9">
        <v>26</v>
      </c>
      <c r="F9">
        <v>26</v>
      </c>
      <c r="G9">
        <v>26</v>
      </c>
      <c r="H9">
        <v>28</v>
      </c>
      <c r="I9">
        <v>27</v>
      </c>
      <c r="J9">
        <v>28</v>
      </c>
      <c r="K9">
        <v>28</v>
      </c>
      <c r="L9">
        <v>30</v>
      </c>
      <c r="M9">
        <v>29</v>
      </c>
      <c r="N9">
        <v>35</v>
      </c>
      <c r="O9">
        <v>30</v>
      </c>
      <c r="P9">
        <v>32</v>
      </c>
      <c r="Q9">
        <v>32</v>
      </c>
      <c r="R9">
        <v>34</v>
      </c>
      <c r="S9">
        <v>32</v>
      </c>
      <c r="T9">
        <v>34</v>
      </c>
      <c r="U9">
        <v>33</v>
      </c>
      <c r="V9">
        <v>34</v>
      </c>
      <c r="W9">
        <v>37</v>
      </c>
      <c r="X9">
        <v>34</v>
      </c>
      <c r="Y9">
        <v>35</v>
      </c>
      <c r="Z9">
        <v>30</v>
      </c>
      <c r="AA9">
        <v>30</v>
      </c>
      <c r="AB9">
        <v>31</v>
      </c>
      <c r="AC9">
        <v>30</v>
      </c>
      <c r="AD9" t="s">
        <v>11</v>
      </c>
    </row>
    <row r="10" spans="1:30" x14ac:dyDescent="0.25">
      <c r="A10" t="s">
        <v>12</v>
      </c>
      <c r="B10">
        <v>35</v>
      </c>
      <c r="C10">
        <v>26</v>
      </c>
      <c r="D10">
        <v>35</v>
      </c>
      <c r="E10">
        <v>32</v>
      </c>
      <c r="F10">
        <v>35</v>
      </c>
      <c r="G10">
        <v>26</v>
      </c>
      <c r="H10">
        <v>35</v>
      </c>
      <c r="I10">
        <v>32</v>
      </c>
      <c r="J10">
        <v>35</v>
      </c>
      <c r="K10">
        <v>34</v>
      </c>
      <c r="L10">
        <v>35</v>
      </c>
      <c r="M10">
        <v>35</v>
      </c>
      <c r="N10">
        <v>40</v>
      </c>
      <c r="O10">
        <v>41</v>
      </c>
      <c r="P10">
        <v>37</v>
      </c>
      <c r="Q10">
        <v>39</v>
      </c>
      <c r="R10">
        <v>41</v>
      </c>
      <c r="S10">
        <v>40</v>
      </c>
      <c r="T10">
        <v>41</v>
      </c>
      <c r="U10">
        <v>41</v>
      </c>
      <c r="V10">
        <v>43</v>
      </c>
      <c r="W10">
        <v>43</v>
      </c>
      <c r="X10">
        <v>42</v>
      </c>
      <c r="Y10">
        <v>43</v>
      </c>
      <c r="Z10">
        <v>38</v>
      </c>
      <c r="AA10">
        <v>35</v>
      </c>
      <c r="AB10">
        <v>38</v>
      </c>
      <c r="AC10">
        <v>37</v>
      </c>
      <c r="AD10" t="s">
        <v>12</v>
      </c>
    </row>
    <row r="11" spans="1:30" x14ac:dyDescent="0.25">
      <c r="A11" t="s">
        <v>13</v>
      </c>
      <c r="B11">
        <v>35</v>
      </c>
      <c r="C11">
        <v>32</v>
      </c>
      <c r="D11">
        <v>35</v>
      </c>
      <c r="E11">
        <v>34</v>
      </c>
      <c r="F11">
        <v>35</v>
      </c>
      <c r="G11">
        <v>36</v>
      </c>
      <c r="H11">
        <v>37</v>
      </c>
      <c r="I11">
        <v>36</v>
      </c>
      <c r="J11">
        <v>37</v>
      </c>
      <c r="K11">
        <v>36</v>
      </c>
      <c r="L11">
        <v>41</v>
      </c>
      <c r="M11">
        <v>38</v>
      </c>
      <c r="N11">
        <v>41</v>
      </c>
      <c r="O11">
        <v>45</v>
      </c>
      <c r="P11">
        <v>42</v>
      </c>
      <c r="Q11">
        <v>43</v>
      </c>
      <c r="R11">
        <v>44</v>
      </c>
      <c r="S11">
        <v>45</v>
      </c>
      <c r="T11">
        <v>46</v>
      </c>
      <c r="U11">
        <v>45</v>
      </c>
      <c r="V11">
        <v>47</v>
      </c>
      <c r="W11">
        <v>48</v>
      </c>
      <c r="X11">
        <v>46</v>
      </c>
      <c r="Y11">
        <v>47</v>
      </c>
      <c r="Z11">
        <v>40</v>
      </c>
      <c r="AA11">
        <v>40</v>
      </c>
      <c r="AB11">
        <v>41</v>
      </c>
      <c r="AC11">
        <v>40</v>
      </c>
      <c r="AD11" t="s">
        <v>13</v>
      </c>
    </row>
    <row r="12" spans="1:30" x14ac:dyDescent="0.25">
      <c r="A12" t="s">
        <v>14</v>
      </c>
      <c r="B12">
        <v>37</v>
      </c>
      <c r="C12">
        <v>40</v>
      </c>
      <c r="D12">
        <v>44</v>
      </c>
      <c r="E12">
        <v>40</v>
      </c>
      <c r="F12">
        <v>40</v>
      </c>
      <c r="G12">
        <v>44</v>
      </c>
      <c r="H12">
        <v>44</v>
      </c>
      <c r="I12">
        <v>43</v>
      </c>
      <c r="J12">
        <v>45</v>
      </c>
      <c r="K12">
        <v>45</v>
      </c>
      <c r="L12">
        <v>45</v>
      </c>
      <c r="M12">
        <v>45</v>
      </c>
      <c r="N12">
        <v>50</v>
      </c>
      <c r="O12">
        <v>50</v>
      </c>
      <c r="P12">
        <v>51</v>
      </c>
      <c r="Q12">
        <v>50</v>
      </c>
      <c r="R12">
        <v>49</v>
      </c>
      <c r="S12">
        <v>55</v>
      </c>
      <c r="T12">
        <v>55</v>
      </c>
      <c r="U12">
        <v>53</v>
      </c>
      <c r="V12">
        <v>54</v>
      </c>
      <c r="W12">
        <v>55</v>
      </c>
      <c r="X12">
        <v>55</v>
      </c>
      <c r="Y12">
        <v>55</v>
      </c>
      <c r="Z12">
        <v>46</v>
      </c>
      <c r="AA12">
        <v>48</v>
      </c>
      <c r="AB12">
        <v>49</v>
      </c>
      <c r="AC12">
        <v>48</v>
      </c>
      <c r="AD12" t="s">
        <v>14</v>
      </c>
    </row>
    <row r="16" spans="1:30" x14ac:dyDescent="0.25">
      <c r="AD16" t="s">
        <v>26</v>
      </c>
    </row>
    <row r="18" spans="1:29" x14ac:dyDescent="0.25">
      <c r="B18" t="s">
        <v>99</v>
      </c>
    </row>
    <row r="19" spans="1:29" x14ac:dyDescent="0.25">
      <c r="B19" t="s">
        <v>23</v>
      </c>
      <c r="G19">
        <v>2013</v>
      </c>
      <c r="K19" t="s">
        <v>16</v>
      </c>
      <c r="O19">
        <v>2014</v>
      </c>
      <c r="S19" t="s">
        <v>17</v>
      </c>
      <c r="W19">
        <v>2015</v>
      </c>
      <c r="AA19" t="s">
        <v>41</v>
      </c>
    </row>
    <row r="20" spans="1:29" x14ac:dyDescent="0.25">
      <c r="A20" t="s">
        <v>6</v>
      </c>
      <c r="B20" t="s">
        <v>2</v>
      </c>
      <c r="C20" t="s">
        <v>3</v>
      </c>
      <c r="D20" t="s">
        <v>4</v>
      </c>
      <c r="E20" t="s">
        <v>5</v>
      </c>
      <c r="F20" t="s">
        <v>2</v>
      </c>
      <c r="G20" t="s">
        <v>3</v>
      </c>
      <c r="H20" t="s">
        <v>4</v>
      </c>
      <c r="I20" t="s">
        <v>5</v>
      </c>
      <c r="J20" t="s">
        <v>2</v>
      </c>
      <c r="K20" t="s">
        <v>3</v>
      </c>
      <c r="L20" t="s">
        <v>4</v>
      </c>
      <c r="M20" t="s">
        <v>5</v>
      </c>
      <c r="N20" t="s">
        <v>2</v>
      </c>
      <c r="O20" t="s">
        <v>3</v>
      </c>
      <c r="P20" t="s">
        <v>4</v>
      </c>
      <c r="Q20" t="s">
        <v>5</v>
      </c>
      <c r="R20" t="s">
        <v>2</v>
      </c>
      <c r="S20" t="s">
        <v>3</v>
      </c>
      <c r="T20" t="s">
        <v>4</v>
      </c>
      <c r="U20" t="s">
        <v>5</v>
      </c>
      <c r="V20" t="s">
        <v>2</v>
      </c>
      <c r="W20" t="s">
        <v>3</v>
      </c>
      <c r="X20" t="s">
        <v>4</v>
      </c>
      <c r="Y20" t="s">
        <v>5</v>
      </c>
      <c r="Z20" t="s">
        <v>2</v>
      </c>
      <c r="AA20" t="s">
        <v>3</v>
      </c>
      <c r="AB20" t="s">
        <v>4</v>
      </c>
      <c r="AC20" t="s">
        <v>5</v>
      </c>
    </row>
    <row r="21" spans="1:29" x14ac:dyDescent="0.25">
      <c r="A21" t="s">
        <v>7</v>
      </c>
      <c r="B21">
        <v>64</v>
      </c>
      <c r="C21">
        <v>121</v>
      </c>
      <c r="D21">
        <v>97</v>
      </c>
      <c r="E21">
        <v>94</v>
      </c>
      <c r="F21">
        <v>87</v>
      </c>
      <c r="G21">
        <v>90</v>
      </c>
      <c r="H21">
        <v>97</v>
      </c>
      <c r="I21">
        <v>91</v>
      </c>
      <c r="J21">
        <v>87</v>
      </c>
      <c r="K21">
        <v>93</v>
      </c>
      <c r="L21">
        <v>90</v>
      </c>
      <c r="M21">
        <v>90</v>
      </c>
      <c r="N21">
        <v>89</v>
      </c>
      <c r="O21">
        <v>90</v>
      </c>
      <c r="P21">
        <v>90</v>
      </c>
      <c r="Q21">
        <v>90</v>
      </c>
      <c r="R21">
        <v>89</v>
      </c>
      <c r="S21">
        <v>87</v>
      </c>
      <c r="T21">
        <v>90</v>
      </c>
      <c r="U21">
        <v>89</v>
      </c>
      <c r="V21">
        <v>89</v>
      </c>
      <c r="W21">
        <v>87</v>
      </c>
      <c r="X21">
        <v>88</v>
      </c>
      <c r="Y21">
        <v>88</v>
      </c>
      <c r="Z21">
        <v>84</v>
      </c>
      <c r="AA21">
        <v>95</v>
      </c>
      <c r="AB21">
        <v>92</v>
      </c>
      <c r="AC21">
        <v>90</v>
      </c>
    </row>
    <row r="22" spans="1:29" x14ac:dyDescent="0.25">
      <c r="A22" t="s">
        <v>8</v>
      </c>
      <c r="B22">
        <v>121</v>
      </c>
      <c r="C22">
        <v>120</v>
      </c>
      <c r="D22">
        <v>68</v>
      </c>
      <c r="E22">
        <v>103</v>
      </c>
      <c r="F22">
        <v>121</v>
      </c>
      <c r="G22">
        <v>121</v>
      </c>
      <c r="H22">
        <v>121</v>
      </c>
      <c r="I22">
        <v>121</v>
      </c>
      <c r="J22">
        <v>121</v>
      </c>
      <c r="K22">
        <v>121</v>
      </c>
      <c r="L22">
        <v>126</v>
      </c>
      <c r="M22">
        <v>123</v>
      </c>
      <c r="N22">
        <v>141</v>
      </c>
      <c r="O22">
        <v>131</v>
      </c>
      <c r="P22">
        <v>140</v>
      </c>
      <c r="Q22">
        <v>137</v>
      </c>
      <c r="R22">
        <v>141</v>
      </c>
      <c r="S22">
        <v>138</v>
      </c>
      <c r="T22">
        <v>140</v>
      </c>
      <c r="U22">
        <v>140</v>
      </c>
      <c r="V22">
        <v>141</v>
      </c>
      <c r="W22">
        <v>141</v>
      </c>
      <c r="X22">
        <v>140</v>
      </c>
      <c r="Y22">
        <v>141</v>
      </c>
      <c r="Z22">
        <v>131</v>
      </c>
      <c r="AA22">
        <v>129</v>
      </c>
      <c r="AB22">
        <v>122</v>
      </c>
      <c r="AC22">
        <v>127</v>
      </c>
    </row>
    <row r="23" spans="1:29" x14ac:dyDescent="0.25">
      <c r="A23" t="s">
        <v>9</v>
      </c>
      <c r="B23">
        <v>120</v>
      </c>
      <c r="C23">
        <v>105</v>
      </c>
      <c r="D23">
        <v>105</v>
      </c>
      <c r="E23">
        <v>110</v>
      </c>
      <c r="F23">
        <v>117</v>
      </c>
      <c r="G23">
        <v>120</v>
      </c>
      <c r="H23">
        <v>115</v>
      </c>
      <c r="I23">
        <v>114</v>
      </c>
      <c r="J23">
        <v>117</v>
      </c>
      <c r="K23">
        <v>117</v>
      </c>
      <c r="L23">
        <v>115</v>
      </c>
      <c r="M23">
        <v>116</v>
      </c>
      <c r="N23">
        <v>140</v>
      </c>
      <c r="O23">
        <v>140</v>
      </c>
      <c r="P23">
        <v>133</v>
      </c>
      <c r="Q23">
        <v>138</v>
      </c>
      <c r="R23">
        <v>140</v>
      </c>
      <c r="S23">
        <v>140</v>
      </c>
      <c r="T23">
        <v>140</v>
      </c>
      <c r="U23">
        <v>140</v>
      </c>
      <c r="V23">
        <v>140</v>
      </c>
      <c r="W23">
        <v>143</v>
      </c>
      <c r="X23">
        <v>144</v>
      </c>
      <c r="Y23">
        <v>142</v>
      </c>
      <c r="Z23">
        <v>129</v>
      </c>
      <c r="AA23">
        <v>127</v>
      </c>
      <c r="AB23">
        <v>125</v>
      </c>
      <c r="AC23">
        <v>127</v>
      </c>
    </row>
    <row r="24" spans="1:29" x14ac:dyDescent="0.25">
      <c r="A24" t="s">
        <v>10</v>
      </c>
      <c r="B24">
        <v>120</v>
      </c>
      <c r="C24">
        <v>112</v>
      </c>
      <c r="D24">
        <v>113</v>
      </c>
      <c r="E24">
        <v>115</v>
      </c>
      <c r="F24">
        <v>120</v>
      </c>
      <c r="G24">
        <v>120</v>
      </c>
      <c r="H24">
        <v>118</v>
      </c>
      <c r="I24">
        <v>119</v>
      </c>
      <c r="J24">
        <v>120</v>
      </c>
      <c r="K24">
        <v>120</v>
      </c>
      <c r="L24">
        <v>124</v>
      </c>
      <c r="M24">
        <v>121</v>
      </c>
      <c r="N24">
        <v>135</v>
      </c>
      <c r="O24">
        <v>140</v>
      </c>
      <c r="P24">
        <v>140</v>
      </c>
      <c r="Q24">
        <v>138</v>
      </c>
      <c r="R24">
        <v>141</v>
      </c>
      <c r="S24">
        <v>140</v>
      </c>
      <c r="T24">
        <v>142</v>
      </c>
      <c r="U24">
        <v>141</v>
      </c>
      <c r="V24">
        <v>141</v>
      </c>
      <c r="W24">
        <v>144</v>
      </c>
      <c r="X24">
        <v>142</v>
      </c>
      <c r="Y24">
        <v>142</v>
      </c>
      <c r="Z24">
        <v>130</v>
      </c>
      <c r="AA24">
        <v>129</v>
      </c>
      <c r="AB24">
        <v>130</v>
      </c>
      <c r="AC24">
        <v>130</v>
      </c>
    </row>
    <row r="25" spans="1:29" x14ac:dyDescent="0.25">
      <c r="A25" t="s">
        <v>11</v>
      </c>
      <c r="B25">
        <v>120</v>
      </c>
      <c r="C25">
        <v>114</v>
      </c>
      <c r="D25">
        <v>126</v>
      </c>
      <c r="E25">
        <v>120</v>
      </c>
      <c r="F25">
        <v>120</v>
      </c>
      <c r="G25">
        <v>120</v>
      </c>
      <c r="H25">
        <v>126</v>
      </c>
      <c r="I25">
        <v>122</v>
      </c>
      <c r="J25">
        <v>120</v>
      </c>
      <c r="K25">
        <v>127</v>
      </c>
      <c r="L25">
        <v>126</v>
      </c>
      <c r="M25">
        <v>124</v>
      </c>
      <c r="N25">
        <v>141</v>
      </c>
      <c r="O25">
        <v>145</v>
      </c>
      <c r="P25">
        <v>150</v>
      </c>
      <c r="Q25">
        <v>145</v>
      </c>
      <c r="R25">
        <v>146</v>
      </c>
      <c r="S25">
        <v>145</v>
      </c>
      <c r="T25">
        <v>150</v>
      </c>
      <c r="U25">
        <v>147</v>
      </c>
      <c r="V25">
        <v>149</v>
      </c>
      <c r="W25">
        <v>147</v>
      </c>
      <c r="X25">
        <v>150</v>
      </c>
      <c r="Y25">
        <v>149</v>
      </c>
      <c r="Z25">
        <v>133</v>
      </c>
      <c r="AA25">
        <v>133</v>
      </c>
      <c r="AB25">
        <v>138</v>
      </c>
      <c r="AC25">
        <v>135</v>
      </c>
    </row>
    <row r="26" spans="1:29" x14ac:dyDescent="0.25">
      <c r="A26" t="s">
        <v>12</v>
      </c>
      <c r="B26">
        <v>127</v>
      </c>
      <c r="C26">
        <v>127</v>
      </c>
      <c r="D26">
        <v>132</v>
      </c>
      <c r="E26">
        <v>128</v>
      </c>
      <c r="F26">
        <v>127</v>
      </c>
      <c r="G26">
        <v>131</v>
      </c>
      <c r="H26">
        <v>132</v>
      </c>
      <c r="I26">
        <v>130</v>
      </c>
      <c r="J26">
        <v>129</v>
      </c>
      <c r="K26">
        <v>135</v>
      </c>
      <c r="L26">
        <v>132</v>
      </c>
      <c r="M26">
        <v>132</v>
      </c>
      <c r="N26">
        <v>147</v>
      </c>
      <c r="O26">
        <v>150</v>
      </c>
      <c r="P26">
        <v>150</v>
      </c>
      <c r="Q26">
        <v>149</v>
      </c>
      <c r="R26">
        <v>147</v>
      </c>
      <c r="S26">
        <v>155</v>
      </c>
      <c r="T26">
        <v>150</v>
      </c>
      <c r="U26">
        <v>151</v>
      </c>
      <c r="V26">
        <v>149</v>
      </c>
      <c r="W26">
        <v>155</v>
      </c>
      <c r="X26">
        <v>155</v>
      </c>
      <c r="Y26">
        <v>153</v>
      </c>
      <c r="Z26">
        <v>138</v>
      </c>
      <c r="AA26">
        <v>142</v>
      </c>
      <c r="AB26">
        <v>142</v>
      </c>
      <c r="AC26">
        <v>140</v>
      </c>
    </row>
    <row r="27" spans="1:29" x14ac:dyDescent="0.25">
      <c r="A27" t="s">
        <v>13</v>
      </c>
      <c r="B27">
        <v>136</v>
      </c>
      <c r="C27">
        <v>134</v>
      </c>
      <c r="D27">
        <v>130</v>
      </c>
      <c r="E27">
        <v>133</v>
      </c>
      <c r="F27">
        <v>136</v>
      </c>
      <c r="G27">
        <v>134</v>
      </c>
      <c r="H27">
        <v>139</v>
      </c>
      <c r="I27">
        <v>136</v>
      </c>
      <c r="J27">
        <v>136</v>
      </c>
      <c r="K27">
        <v>138</v>
      </c>
      <c r="L27">
        <v>139</v>
      </c>
      <c r="M27">
        <v>138</v>
      </c>
      <c r="N27">
        <v>150</v>
      </c>
      <c r="O27">
        <v>160</v>
      </c>
      <c r="P27">
        <v>150</v>
      </c>
      <c r="Q27">
        <v>153</v>
      </c>
      <c r="R27">
        <v>150</v>
      </c>
      <c r="S27">
        <v>160</v>
      </c>
      <c r="T27">
        <v>158</v>
      </c>
      <c r="U27">
        <v>156</v>
      </c>
      <c r="V27">
        <v>155</v>
      </c>
      <c r="W27">
        <v>160</v>
      </c>
      <c r="X27">
        <v>158</v>
      </c>
      <c r="Y27">
        <v>158</v>
      </c>
      <c r="Z27">
        <v>144</v>
      </c>
      <c r="AA27">
        <v>148</v>
      </c>
      <c r="AB27">
        <v>146</v>
      </c>
      <c r="AC27">
        <v>146</v>
      </c>
    </row>
    <row r="28" spans="1:29" x14ac:dyDescent="0.25">
      <c r="A28" t="s">
        <v>14</v>
      </c>
      <c r="B28">
        <v>140</v>
      </c>
      <c r="C28">
        <v>135</v>
      </c>
      <c r="D28">
        <v>141</v>
      </c>
      <c r="E28">
        <v>139</v>
      </c>
      <c r="F28">
        <v>140</v>
      </c>
      <c r="G28">
        <v>141</v>
      </c>
      <c r="H28">
        <v>141</v>
      </c>
      <c r="I28">
        <v>141</v>
      </c>
      <c r="J28">
        <v>140</v>
      </c>
      <c r="K28">
        <v>141</v>
      </c>
      <c r="L28">
        <v>149</v>
      </c>
      <c r="M28">
        <v>143</v>
      </c>
      <c r="N28">
        <v>160</v>
      </c>
      <c r="O28">
        <v>155</v>
      </c>
      <c r="P28">
        <v>150</v>
      </c>
      <c r="Q28">
        <v>155</v>
      </c>
      <c r="R28">
        <v>160</v>
      </c>
      <c r="S28">
        <v>155</v>
      </c>
      <c r="T28">
        <v>159</v>
      </c>
      <c r="U28">
        <v>158</v>
      </c>
      <c r="V28">
        <v>160</v>
      </c>
      <c r="W28">
        <v>161</v>
      </c>
      <c r="X28">
        <v>159</v>
      </c>
      <c r="Y28">
        <v>160</v>
      </c>
      <c r="Z28">
        <v>150</v>
      </c>
      <c r="AA28">
        <v>148</v>
      </c>
      <c r="AB28">
        <v>150</v>
      </c>
      <c r="AC28">
        <v>149</v>
      </c>
    </row>
    <row r="29" spans="1:29" x14ac:dyDescent="0.25">
      <c r="B29">
        <v>150</v>
      </c>
      <c r="C29">
        <v>140</v>
      </c>
      <c r="D29">
        <v>151</v>
      </c>
      <c r="E29">
        <v>147</v>
      </c>
      <c r="F29">
        <v>150</v>
      </c>
      <c r="G29">
        <v>150</v>
      </c>
      <c r="H29">
        <v>151</v>
      </c>
      <c r="I29">
        <v>150</v>
      </c>
      <c r="J29">
        <v>150</v>
      </c>
      <c r="K29">
        <v>152</v>
      </c>
      <c r="L29">
        <v>156</v>
      </c>
      <c r="M29">
        <v>153</v>
      </c>
      <c r="N29">
        <v>160</v>
      </c>
      <c r="O29">
        <v>164</v>
      </c>
      <c r="P29">
        <v>160</v>
      </c>
      <c r="Q29">
        <v>161</v>
      </c>
      <c r="R29">
        <v>160</v>
      </c>
      <c r="S29">
        <v>164</v>
      </c>
      <c r="T29">
        <v>165</v>
      </c>
      <c r="U29">
        <v>163</v>
      </c>
      <c r="V29">
        <v>165</v>
      </c>
      <c r="W29">
        <v>164</v>
      </c>
      <c r="X29">
        <v>165</v>
      </c>
      <c r="Y29">
        <v>165</v>
      </c>
      <c r="Z29">
        <v>156</v>
      </c>
      <c r="AA29">
        <v>156</v>
      </c>
      <c r="AB29">
        <v>158</v>
      </c>
      <c r="AC29">
        <v>157</v>
      </c>
    </row>
    <row r="34" spans="1:29" x14ac:dyDescent="0.25">
      <c r="B34" t="s">
        <v>100</v>
      </c>
    </row>
    <row r="35" spans="1:29" x14ac:dyDescent="0.25">
      <c r="B35" t="s">
        <v>15</v>
      </c>
      <c r="G35">
        <v>2013</v>
      </c>
      <c r="K35" t="s">
        <v>16</v>
      </c>
      <c r="O35">
        <v>2014</v>
      </c>
      <c r="S35" t="s">
        <v>17</v>
      </c>
      <c r="W35">
        <v>2015</v>
      </c>
      <c r="AA35" t="s">
        <v>41</v>
      </c>
    </row>
    <row r="36" spans="1:29" x14ac:dyDescent="0.25">
      <c r="B36" t="s">
        <v>2</v>
      </c>
      <c r="C36" t="s">
        <v>3</v>
      </c>
      <c r="D36" t="s">
        <v>4</v>
      </c>
      <c r="E36" t="s">
        <v>5</v>
      </c>
      <c r="F36" t="s">
        <v>2</v>
      </c>
      <c r="G36" t="s">
        <v>3</v>
      </c>
      <c r="H36" t="s">
        <v>4</v>
      </c>
      <c r="I36" t="s">
        <v>5</v>
      </c>
      <c r="J36" t="s">
        <v>2</v>
      </c>
      <c r="K36" t="s">
        <v>3</v>
      </c>
      <c r="L36" t="s">
        <v>4</v>
      </c>
      <c r="M36" t="s">
        <v>5</v>
      </c>
      <c r="N36" t="s">
        <v>2</v>
      </c>
      <c r="O36" t="s">
        <v>3</v>
      </c>
      <c r="P36" t="s">
        <v>4</v>
      </c>
      <c r="Q36" t="s">
        <v>5</v>
      </c>
      <c r="R36" t="s">
        <v>2</v>
      </c>
      <c r="S36" t="s">
        <v>3</v>
      </c>
      <c r="T36" t="s">
        <v>4</v>
      </c>
      <c r="U36" t="s">
        <v>5</v>
      </c>
      <c r="V36" t="s">
        <v>2</v>
      </c>
      <c r="W36" t="s">
        <v>3</v>
      </c>
      <c r="X36" t="s">
        <v>4</v>
      </c>
      <c r="Y36" t="s">
        <v>5</v>
      </c>
      <c r="Z36" t="s">
        <v>2</v>
      </c>
      <c r="AA36" t="s">
        <v>3</v>
      </c>
      <c r="AB36" t="s">
        <v>4</v>
      </c>
      <c r="AC36" t="s">
        <v>5</v>
      </c>
    </row>
    <row r="37" spans="1:29" x14ac:dyDescent="0.25">
      <c r="A37" t="s">
        <v>6</v>
      </c>
      <c r="B37">
        <v>548</v>
      </c>
      <c r="C37">
        <v>580</v>
      </c>
      <c r="D37">
        <v>548</v>
      </c>
      <c r="E37">
        <v>558</v>
      </c>
      <c r="F37">
        <v>524</v>
      </c>
      <c r="G37">
        <v>522</v>
      </c>
      <c r="H37">
        <v>536</v>
      </c>
      <c r="I37">
        <v>528</v>
      </c>
      <c r="J37">
        <v>548</v>
      </c>
      <c r="K37">
        <v>550</v>
      </c>
      <c r="L37">
        <v>570</v>
      </c>
      <c r="M37">
        <v>556</v>
      </c>
      <c r="N37">
        <v>548</v>
      </c>
      <c r="O37">
        <v>550</v>
      </c>
      <c r="P37">
        <v>560</v>
      </c>
      <c r="Q37">
        <v>552</v>
      </c>
      <c r="R37">
        <v>548</v>
      </c>
      <c r="S37">
        <v>550</v>
      </c>
      <c r="T37">
        <v>550</v>
      </c>
      <c r="U37">
        <v>549</v>
      </c>
      <c r="V37">
        <v>548</v>
      </c>
      <c r="W37">
        <v>540</v>
      </c>
      <c r="X37">
        <v>550</v>
      </c>
      <c r="Y37">
        <v>546</v>
      </c>
      <c r="Z37">
        <v>544</v>
      </c>
      <c r="AA37">
        <v>549</v>
      </c>
      <c r="AB37">
        <v>552</v>
      </c>
      <c r="AC37">
        <v>548</v>
      </c>
    </row>
    <row r="38" spans="1:29" x14ac:dyDescent="0.25">
      <c r="A38" t="s">
        <v>7</v>
      </c>
      <c r="B38">
        <v>614</v>
      </c>
      <c r="C38">
        <v>614</v>
      </c>
      <c r="D38">
        <v>622</v>
      </c>
      <c r="E38">
        <v>617</v>
      </c>
      <c r="F38">
        <v>654</v>
      </c>
      <c r="G38">
        <v>618</v>
      </c>
      <c r="H38">
        <v>600</v>
      </c>
      <c r="I38">
        <v>624</v>
      </c>
      <c r="J38">
        <v>630</v>
      </c>
      <c r="K38">
        <v>628</v>
      </c>
      <c r="L38">
        <v>622</v>
      </c>
      <c r="M38">
        <v>627</v>
      </c>
      <c r="N38">
        <v>635</v>
      </c>
      <c r="O38">
        <v>637</v>
      </c>
      <c r="P38">
        <v>622</v>
      </c>
      <c r="Q38">
        <v>631</v>
      </c>
      <c r="R38">
        <v>635</v>
      </c>
      <c r="S38">
        <v>637</v>
      </c>
      <c r="T38">
        <v>630</v>
      </c>
      <c r="U38">
        <v>634</v>
      </c>
      <c r="V38">
        <v>639</v>
      </c>
      <c r="W38">
        <v>637</v>
      </c>
      <c r="X38">
        <v>636</v>
      </c>
      <c r="Y38">
        <v>637</v>
      </c>
      <c r="Z38">
        <v>634</v>
      </c>
      <c r="AA38">
        <v>629</v>
      </c>
      <c r="AB38">
        <v>622</v>
      </c>
      <c r="AC38">
        <v>628</v>
      </c>
    </row>
    <row r="39" spans="1:29" x14ac:dyDescent="0.25">
      <c r="A39" t="s">
        <v>8</v>
      </c>
      <c r="B39">
        <v>682</v>
      </c>
      <c r="C39">
        <v>626</v>
      </c>
      <c r="D39">
        <v>664</v>
      </c>
      <c r="E39">
        <v>657</v>
      </c>
      <c r="F39">
        <v>660</v>
      </c>
      <c r="G39">
        <v>670</v>
      </c>
      <c r="H39">
        <v>674</v>
      </c>
      <c r="I39">
        <v>668</v>
      </c>
      <c r="J39">
        <v>682</v>
      </c>
      <c r="K39">
        <v>641</v>
      </c>
      <c r="L39">
        <v>664</v>
      </c>
      <c r="M39">
        <v>662</v>
      </c>
      <c r="N39">
        <v>682</v>
      </c>
      <c r="O39">
        <v>654</v>
      </c>
      <c r="P39">
        <v>664</v>
      </c>
      <c r="Q39">
        <v>667</v>
      </c>
      <c r="R39">
        <v>682</v>
      </c>
      <c r="S39">
        <v>664</v>
      </c>
      <c r="T39">
        <v>664</v>
      </c>
      <c r="U39">
        <v>670</v>
      </c>
      <c r="V39">
        <v>682</v>
      </c>
      <c r="W39">
        <v>664</v>
      </c>
      <c r="X39">
        <v>675</v>
      </c>
      <c r="Y39">
        <v>674</v>
      </c>
      <c r="Z39">
        <v>678</v>
      </c>
      <c r="AA39">
        <v>653</v>
      </c>
      <c r="AB39">
        <v>667</v>
      </c>
      <c r="AC39">
        <v>666</v>
      </c>
    </row>
    <row r="40" spans="1:29" x14ac:dyDescent="0.25">
      <c r="A40" t="s">
        <v>9</v>
      </c>
      <c r="B40">
        <v>684</v>
      </c>
      <c r="C40">
        <v>749</v>
      </c>
      <c r="D40">
        <v>661</v>
      </c>
      <c r="E40">
        <v>698</v>
      </c>
      <c r="F40">
        <v>711</v>
      </c>
      <c r="G40">
        <v>690</v>
      </c>
      <c r="H40">
        <v>699</v>
      </c>
      <c r="I40">
        <v>700</v>
      </c>
      <c r="J40">
        <v>684</v>
      </c>
      <c r="K40">
        <v>761</v>
      </c>
      <c r="L40">
        <v>661</v>
      </c>
      <c r="M40">
        <v>702</v>
      </c>
      <c r="N40">
        <v>684</v>
      </c>
      <c r="O40">
        <v>761</v>
      </c>
      <c r="P40">
        <v>671</v>
      </c>
      <c r="Q40">
        <v>705</v>
      </c>
      <c r="R40">
        <v>684</v>
      </c>
      <c r="S40">
        <v>771</v>
      </c>
      <c r="T40">
        <v>671</v>
      </c>
      <c r="U40">
        <v>709</v>
      </c>
      <c r="V40">
        <v>684</v>
      </c>
      <c r="W40">
        <v>771</v>
      </c>
      <c r="X40">
        <v>681</v>
      </c>
      <c r="Y40">
        <v>712</v>
      </c>
      <c r="Z40">
        <v>689</v>
      </c>
      <c r="AA40">
        <v>751</v>
      </c>
      <c r="AB40">
        <v>674</v>
      </c>
      <c r="AC40">
        <v>704</v>
      </c>
    </row>
    <row r="41" spans="1:29" x14ac:dyDescent="0.25">
      <c r="A41" t="s">
        <v>10</v>
      </c>
      <c r="B41">
        <v>703</v>
      </c>
      <c r="C41">
        <v>759</v>
      </c>
      <c r="D41">
        <v>704</v>
      </c>
      <c r="E41">
        <v>722</v>
      </c>
      <c r="F41">
        <v>719</v>
      </c>
      <c r="G41">
        <v>725</v>
      </c>
      <c r="H41">
        <v>720</v>
      </c>
      <c r="I41">
        <v>721</v>
      </c>
      <c r="J41">
        <v>703</v>
      </c>
      <c r="K41">
        <v>759</v>
      </c>
      <c r="L41">
        <v>720</v>
      </c>
      <c r="M41">
        <v>727</v>
      </c>
      <c r="N41">
        <v>710</v>
      </c>
      <c r="O41">
        <v>759</v>
      </c>
      <c r="P41">
        <v>720</v>
      </c>
      <c r="Q41">
        <v>730</v>
      </c>
      <c r="R41">
        <v>719</v>
      </c>
      <c r="S41">
        <v>759</v>
      </c>
      <c r="T41">
        <v>720</v>
      </c>
      <c r="U41">
        <v>733</v>
      </c>
      <c r="V41">
        <v>719</v>
      </c>
      <c r="W41">
        <v>759</v>
      </c>
      <c r="X41">
        <v>730</v>
      </c>
      <c r="Y41">
        <v>736</v>
      </c>
      <c r="Z41">
        <v>712</v>
      </c>
      <c r="AA41">
        <v>754</v>
      </c>
      <c r="AB41">
        <v>719</v>
      </c>
      <c r="AC41">
        <v>728</v>
      </c>
    </row>
    <row r="42" spans="1:29" x14ac:dyDescent="0.25">
      <c r="A42" t="s">
        <v>11</v>
      </c>
      <c r="B42">
        <v>762</v>
      </c>
      <c r="C42">
        <v>744</v>
      </c>
      <c r="D42">
        <v>771</v>
      </c>
      <c r="E42">
        <v>759</v>
      </c>
      <c r="F42">
        <v>760</v>
      </c>
      <c r="G42">
        <v>766</v>
      </c>
      <c r="H42">
        <v>770</v>
      </c>
      <c r="I42">
        <v>765</v>
      </c>
      <c r="J42">
        <v>762</v>
      </c>
      <c r="K42">
        <v>764</v>
      </c>
      <c r="L42">
        <v>771</v>
      </c>
      <c r="M42">
        <v>766</v>
      </c>
      <c r="N42">
        <v>762</v>
      </c>
      <c r="O42">
        <v>774</v>
      </c>
      <c r="P42">
        <v>771</v>
      </c>
      <c r="Q42">
        <v>769</v>
      </c>
      <c r="R42">
        <v>772</v>
      </c>
      <c r="S42">
        <v>774</v>
      </c>
      <c r="T42">
        <v>771</v>
      </c>
      <c r="U42">
        <v>772</v>
      </c>
      <c r="V42">
        <v>779</v>
      </c>
      <c r="W42">
        <v>777</v>
      </c>
      <c r="X42">
        <v>771</v>
      </c>
      <c r="Y42">
        <v>776</v>
      </c>
      <c r="Z42">
        <v>766</v>
      </c>
      <c r="AA42">
        <v>767</v>
      </c>
      <c r="AB42">
        <v>771</v>
      </c>
      <c r="AC42">
        <v>768</v>
      </c>
    </row>
    <row r="43" spans="1:29" x14ac:dyDescent="0.25">
      <c r="A43" t="s">
        <v>12</v>
      </c>
      <c r="B43">
        <v>750</v>
      </c>
      <c r="C43">
        <v>770</v>
      </c>
      <c r="D43">
        <v>818</v>
      </c>
      <c r="E43">
        <v>779</v>
      </c>
      <c r="F43">
        <v>787</v>
      </c>
      <c r="G43">
        <v>782</v>
      </c>
      <c r="H43">
        <v>770</v>
      </c>
      <c r="I43">
        <v>780</v>
      </c>
      <c r="J43">
        <v>760</v>
      </c>
      <c r="K43">
        <v>770</v>
      </c>
      <c r="L43">
        <v>818</v>
      </c>
      <c r="M43">
        <v>783</v>
      </c>
      <c r="N43">
        <v>780</v>
      </c>
      <c r="O43">
        <v>770</v>
      </c>
      <c r="P43">
        <v>818</v>
      </c>
      <c r="Q43">
        <v>789</v>
      </c>
      <c r="R43">
        <v>780</v>
      </c>
      <c r="S43">
        <v>780</v>
      </c>
      <c r="T43">
        <v>818</v>
      </c>
      <c r="U43">
        <v>793</v>
      </c>
      <c r="V43">
        <v>800</v>
      </c>
      <c r="W43">
        <v>780</v>
      </c>
      <c r="X43">
        <v>818</v>
      </c>
      <c r="Y43">
        <v>799</v>
      </c>
      <c r="Z43">
        <v>776</v>
      </c>
      <c r="AA43">
        <v>775</v>
      </c>
      <c r="AB43">
        <v>810</v>
      </c>
      <c r="AC43">
        <v>787</v>
      </c>
    </row>
    <row r="44" spans="1:29" x14ac:dyDescent="0.25">
      <c r="A44" t="s">
        <v>13</v>
      </c>
      <c r="B44">
        <v>798</v>
      </c>
      <c r="C44">
        <v>798</v>
      </c>
      <c r="D44">
        <v>800</v>
      </c>
      <c r="E44">
        <v>799</v>
      </c>
      <c r="F44">
        <v>811</v>
      </c>
      <c r="G44">
        <v>800</v>
      </c>
      <c r="H44">
        <v>812</v>
      </c>
      <c r="I44">
        <v>808</v>
      </c>
      <c r="J44">
        <v>738</v>
      </c>
      <c r="K44">
        <v>829</v>
      </c>
      <c r="L44">
        <v>858</v>
      </c>
      <c r="M44">
        <v>808</v>
      </c>
      <c r="N44">
        <v>780</v>
      </c>
      <c r="O44">
        <v>838</v>
      </c>
      <c r="P44">
        <v>858</v>
      </c>
      <c r="Q44">
        <v>825</v>
      </c>
      <c r="R44">
        <v>840</v>
      </c>
      <c r="S44">
        <v>838</v>
      </c>
      <c r="T44">
        <v>820</v>
      </c>
      <c r="U44">
        <v>833</v>
      </c>
      <c r="V44">
        <v>840</v>
      </c>
      <c r="W44">
        <v>838</v>
      </c>
      <c r="X44">
        <v>840</v>
      </c>
      <c r="Y44">
        <v>839</v>
      </c>
      <c r="Z44">
        <v>801</v>
      </c>
      <c r="AA44">
        <v>824</v>
      </c>
      <c r="AB44">
        <v>831</v>
      </c>
      <c r="AC44">
        <v>819</v>
      </c>
    </row>
    <row r="45" spans="1:29" x14ac:dyDescent="0.25">
      <c r="A45" t="s">
        <v>14</v>
      </c>
      <c r="B45">
        <v>814</v>
      </c>
      <c r="C45">
        <v>818</v>
      </c>
      <c r="D45">
        <v>815</v>
      </c>
      <c r="E45">
        <v>816</v>
      </c>
      <c r="F45">
        <v>820</v>
      </c>
      <c r="G45">
        <v>821</v>
      </c>
      <c r="H45">
        <v>819</v>
      </c>
      <c r="I45">
        <v>820</v>
      </c>
      <c r="J45">
        <v>860</v>
      </c>
      <c r="K45">
        <v>852</v>
      </c>
      <c r="L45">
        <v>849</v>
      </c>
      <c r="M45">
        <v>854</v>
      </c>
      <c r="N45">
        <v>860</v>
      </c>
      <c r="O45">
        <v>862</v>
      </c>
      <c r="P45">
        <v>864</v>
      </c>
      <c r="Q45">
        <v>862</v>
      </c>
      <c r="R45">
        <v>870</v>
      </c>
      <c r="S45">
        <v>872</v>
      </c>
      <c r="T45">
        <v>864</v>
      </c>
      <c r="U45">
        <v>869</v>
      </c>
      <c r="V45">
        <v>870</v>
      </c>
      <c r="W45">
        <v>872</v>
      </c>
      <c r="X45">
        <v>874</v>
      </c>
      <c r="Y45">
        <v>872</v>
      </c>
      <c r="Z45">
        <v>849</v>
      </c>
      <c r="AA45">
        <v>850</v>
      </c>
      <c r="AB45">
        <v>848</v>
      </c>
      <c r="AC45">
        <v>849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topLeftCell="A40" workbookViewId="0">
      <selection activeCell="F28" sqref="F28"/>
    </sheetView>
  </sheetViews>
  <sheetFormatPr defaultRowHeight="15" x14ac:dyDescent="0.25"/>
  <cols>
    <col min="22" max="22" width="9.5703125" bestFit="1" customWidth="1"/>
    <col min="26" max="26" width="11.5703125" bestFit="1" customWidth="1"/>
    <col min="30" max="32" width="9.5703125" bestFit="1" customWidth="1"/>
    <col min="33" max="34" width="9.7109375" bestFit="1" customWidth="1"/>
    <col min="35" max="36" width="9.5703125" bestFit="1" customWidth="1"/>
  </cols>
  <sheetData>
    <row r="1" spans="1:40" ht="15.75" x14ac:dyDescent="0.25">
      <c r="A1" s="56"/>
      <c r="B1" s="56"/>
      <c r="C1" s="57" t="s">
        <v>47</v>
      </c>
      <c r="D1" s="56"/>
      <c r="E1" s="56"/>
      <c r="F1" s="56"/>
      <c r="G1" s="57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40" ht="15.75" x14ac:dyDescent="0.25">
      <c r="A2" s="56"/>
      <c r="B2" s="56"/>
      <c r="C2" s="58" t="s">
        <v>23</v>
      </c>
      <c r="D2" s="56"/>
      <c r="E2" s="56"/>
      <c r="F2" s="56"/>
      <c r="G2" s="58">
        <v>2013</v>
      </c>
      <c r="H2" s="56"/>
      <c r="I2" s="56"/>
      <c r="J2" s="56"/>
      <c r="K2" s="58" t="s">
        <v>16</v>
      </c>
      <c r="L2" s="56"/>
      <c r="M2" s="56"/>
      <c r="N2" s="56"/>
      <c r="O2" s="58">
        <v>2014</v>
      </c>
      <c r="P2" s="56"/>
      <c r="Q2" s="56"/>
      <c r="R2" s="56"/>
      <c r="S2" s="58" t="s">
        <v>17</v>
      </c>
      <c r="T2" s="56"/>
      <c r="U2" s="56"/>
      <c r="V2" s="56"/>
      <c r="W2" s="58">
        <v>2015</v>
      </c>
      <c r="X2" s="56"/>
      <c r="Y2" s="56"/>
      <c r="Z2" s="54"/>
      <c r="AA2" s="6" t="s">
        <v>41</v>
      </c>
      <c r="AB2" s="54"/>
      <c r="AC2" s="54"/>
      <c r="AH2" s="54" t="s">
        <v>57</v>
      </c>
      <c r="AI2" s="54" t="s">
        <v>56</v>
      </c>
    </row>
    <row r="3" spans="1:40" ht="15.75" x14ac:dyDescent="0.25">
      <c r="A3" s="104" t="s">
        <v>22</v>
      </c>
      <c r="B3" s="104" t="s">
        <v>2</v>
      </c>
      <c r="C3" s="104" t="s">
        <v>3</v>
      </c>
      <c r="D3" s="104" t="s">
        <v>4</v>
      </c>
      <c r="E3" s="104" t="s">
        <v>5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2</v>
      </c>
      <c r="K3" s="104" t="s">
        <v>3</v>
      </c>
      <c r="L3" s="104" t="s">
        <v>4</v>
      </c>
      <c r="M3" s="104" t="s">
        <v>5</v>
      </c>
      <c r="N3" s="104" t="s">
        <v>2</v>
      </c>
      <c r="O3" s="104" t="s">
        <v>3</v>
      </c>
      <c r="P3" s="104" t="s">
        <v>4</v>
      </c>
      <c r="Q3" s="104" t="s">
        <v>5</v>
      </c>
      <c r="R3" s="104" t="s">
        <v>2</v>
      </c>
      <c r="S3" s="104" t="s">
        <v>3</v>
      </c>
      <c r="T3" s="104" t="s">
        <v>4</v>
      </c>
      <c r="U3" s="104" t="s">
        <v>5</v>
      </c>
      <c r="V3" s="104" t="s">
        <v>2</v>
      </c>
      <c r="W3" s="104" t="s">
        <v>3</v>
      </c>
      <c r="X3" s="104" t="s">
        <v>4</v>
      </c>
      <c r="Y3" s="104" t="s">
        <v>5</v>
      </c>
      <c r="Z3" s="104" t="s">
        <v>2</v>
      </c>
      <c r="AA3" s="104" t="s">
        <v>3</v>
      </c>
      <c r="AB3" s="104" t="s">
        <v>4</v>
      </c>
      <c r="AC3" s="104" t="s">
        <v>5</v>
      </c>
      <c r="AF3" s="73" t="s">
        <v>51</v>
      </c>
      <c r="AG3" s="21" t="s">
        <v>23</v>
      </c>
      <c r="AH3" s="21">
        <v>2013</v>
      </c>
      <c r="AI3" s="21" t="s">
        <v>16</v>
      </c>
      <c r="AJ3" s="21">
        <v>2014</v>
      </c>
      <c r="AK3" s="21" t="s">
        <v>17</v>
      </c>
      <c r="AL3" s="21">
        <v>2015</v>
      </c>
      <c r="AM3" s="37" t="s">
        <v>55</v>
      </c>
    </row>
    <row r="4" spans="1:40" ht="15.75" x14ac:dyDescent="0.25">
      <c r="A4" s="104" t="s">
        <v>6</v>
      </c>
      <c r="B4" s="115">
        <v>130.32</v>
      </c>
      <c r="C4" s="115">
        <v>198</v>
      </c>
      <c r="D4" s="115">
        <v>190</v>
      </c>
      <c r="E4" s="103">
        <f>AVERAGE(B4:D4)</f>
        <v>172.77333333333331</v>
      </c>
      <c r="F4" s="59">
        <v>183</v>
      </c>
      <c r="G4" s="59">
        <v>172.93</v>
      </c>
      <c r="H4" s="59">
        <v>150</v>
      </c>
      <c r="I4" s="102">
        <v>168.64333333333335</v>
      </c>
      <c r="J4" s="59">
        <v>173</v>
      </c>
      <c r="K4" s="59">
        <v>170</v>
      </c>
      <c r="L4" s="59">
        <v>150</v>
      </c>
      <c r="M4" s="102">
        <f>AVERAGE(J4:L4)</f>
        <v>164.33333333333334</v>
      </c>
      <c r="N4" s="59">
        <v>173</v>
      </c>
      <c r="O4" s="59">
        <v>153</v>
      </c>
      <c r="P4" s="59">
        <v>152</v>
      </c>
      <c r="Q4" s="102">
        <f>AVERAGE(N4:P4)</f>
        <v>159.33333333333334</v>
      </c>
      <c r="R4" s="59">
        <v>158</v>
      </c>
      <c r="S4" s="59">
        <v>153</v>
      </c>
      <c r="T4" s="59">
        <v>152</v>
      </c>
      <c r="U4" s="102">
        <f>AVERAGE(R4:T4)</f>
        <v>154.33333333333334</v>
      </c>
      <c r="V4" s="59">
        <v>150</v>
      </c>
      <c r="W4" s="59">
        <v>150</v>
      </c>
      <c r="X4" s="59">
        <v>150</v>
      </c>
      <c r="Y4" s="102">
        <f>AVERAGE(V4:X4)</f>
        <v>150</v>
      </c>
      <c r="Z4" s="59">
        <f>(B4+F4+J4+N4+R4+V4)/6</f>
        <v>161.22</v>
      </c>
      <c r="AA4" s="59">
        <f t="shared" ref="AA4:AB12" si="0">(C4+G4+K4+O4+S4+W4)/6</f>
        <v>166.155</v>
      </c>
      <c r="AB4" s="59">
        <f t="shared" si="0"/>
        <v>157.33333333333334</v>
      </c>
      <c r="AC4" s="110">
        <f>AVERAGE(Z4:AB4)</f>
        <v>161.56944444444446</v>
      </c>
      <c r="AF4" s="21" t="s">
        <v>6</v>
      </c>
      <c r="AG4" s="71">
        <v>172.77333333333331</v>
      </c>
      <c r="AH4" s="71">
        <v>168.64333333333335</v>
      </c>
      <c r="AI4" s="71">
        <v>164.33333333333334</v>
      </c>
      <c r="AJ4" s="71">
        <v>159.33333333333334</v>
      </c>
      <c r="AK4" s="71">
        <v>154.33333333333334</v>
      </c>
      <c r="AL4" s="71">
        <v>150</v>
      </c>
      <c r="AM4" s="71">
        <v>161.56944444444446</v>
      </c>
    </row>
    <row r="5" spans="1:40" ht="15.75" x14ac:dyDescent="0.25">
      <c r="A5" s="104" t="s">
        <v>7</v>
      </c>
      <c r="B5" s="115">
        <v>165</v>
      </c>
      <c r="C5" s="115">
        <v>214</v>
      </c>
      <c r="D5" s="115">
        <v>213</v>
      </c>
      <c r="E5" s="103">
        <f>AVERAGE(B5:D5)</f>
        <v>197.33333333333334</v>
      </c>
      <c r="F5" s="59">
        <v>267</v>
      </c>
      <c r="G5" s="59">
        <v>153.83000000000001</v>
      </c>
      <c r="H5" s="59">
        <v>176.6</v>
      </c>
      <c r="I5" s="102">
        <v>199.14333333333335</v>
      </c>
      <c r="J5" s="59">
        <v>267</v>
      </c>
      <c r="K5" s="59">
        <v>170</v>
      </c>
      <c r="L5" s="59">
        <v>176</v>
      </c>
      <c r="M5" s="102">
        <f t="shared" ref="M5:M12" si="1">AVERAGE(J5:L5)</f>
        <v>204.33333333333334</v>
      </c>
      <c r="N5" s="59">
        <v>210</v>
      </c>
      <c r="O5" s="59">
        <v>208</v>
      </c>
      <c r="P5" s="59">
        <v>213</v>
      </c>
      <c r="Q5" s="102">
        <f t="shared" ref="Q5:Q12" si="2">AVERAGE(N5:P5)</f>
        <v>210.33333333333334</v>
      </c>
      <c r="R5" s="59">
        <v>211</v>
      </c>
      <c r="S5" s="59">
        <v>215</v>
      </c>
      <c r="T5" s="59">
        <v>213</v>
      </c>
      <c r="U5" s="102">
        <f t="shared" ref="U5:U12" si="3">AVERAGE(R5:T5)</f>
        <v>213</v>
      </c>
      <c r="V5" s="59">
        <v>214</v>
      </c>
      <c r="W5" s="59">
        <v>215</v>
      </c>
      <c r="X5" s="59">
        <v>217</v>
      </c>
      <c r="Y5" s="102">
        <f t="shared" ref="Y5:Y12" si="4">AVERAGE(V5:X5)</f>
        <v>215.33333333333334</v>
      </c>
      <c r="Z5" s="59">
        <f t="shared" ref="Z5:Z12" si="5">(B5+F5+J5+N5+R5+V5)/6</f>
        <v>222.33333333333334</v>
      </c>
      <c r="AA5" s="59">
        <f t="shared" si="0"/>
        <v>195.97166666666666</v>
      </c>
      <c r="AB5" s="59">
        <f t="shared" si="0"/>
        <v>201.43333333333331</v>
      </c>
      <c r="AC5" s="110">
        <f t="shared" ref="AC5:AC12" si="6">AVERAGE(Z5:AB5)</f>
        <v>206.57944444444445</v>
      </c>
      <c r="AF5" s="21" t="s">
        <v>7</v>
      </c>
      <c r="AG5" s="71">
        <v>197.33333333333334</v>
      </c>
      <c r="AH5" s="71">
        <v>199.14333333333335</v>
      </c>
      <c r="AI5" s="71">
        <v>204.33333333333334</v>
      </c>
      <c r="AJ5" s="71">
        <v>210.33333333333334</v>
      </c>
      <c r="AK5" s="71">
        <v>213</v>
      </c>
      <c r="AL5" s="71">
        <v>215.33333333333334</v>
      </c>
      <c r="AM5" s="71">
        <v>206.57944444444445</v>
      </c>
      <c r="AN5" s="71">
        <f>(AM5-AM4)*100/AM4</f>
        <v>27.857990200292264</v>
      </c>
    </row>
    <row r="6" spans="1:40" ht="15.75" x14ac:dyDescent="0.25">
      <c r="A6" s="104" t="s">
        <v>8</v>
      </c>
      <c r="B6" s="115">
        <v>222.26</v>
      </c>
      <c r="C6" s="115">
        <v>213.77</v>
      </c>
      <c r="D6" s="115">
        <v>212.9</v>
      </c>
      <c r="E6" s="103">
        <v>216.30999999999997</v>
      </c>
      <c r="F6" s="59">
        <v>190.67</v>
      </c>
      <c r="G6" s="59">
        <v>277.19</v>
      </c>
      <c r="H6" s="59">
        <v>200.6</v>
      </c>
      <c r="I6" s="102">
        <v>222.82000000000002</v>
      </c>
      <c r="J6" s="59">
        <v>214</v>
      </c>
      <c r="K6" s="59">
        <v>277.19</v>
      </c>
      <c r="L6" s="59">
        <v>215</v>
      </c>
      <c r="M6" s="102">
        <f t="shared" si="1"/>
        <v>235.39666666666668</v>
      </c>
      <c r="N6" s="59">
        <v>240</v>
      </c>
      <c r="O6" s="59">
        <v>277.19</v>
      </c>
      <c r="P6" s="59">
        <v>215</v>
      </c>
      <c r="Q6" s="102">
        <f t="shared" si="2"/>
        <v>244.06333333333336</v>
      </c>
      <c r="R6" s="59">
        <v>255</v>
      </c>
      <c r="S6" s="59">
        <v>250</v>
      </c>
      <c r="T6" s="59">
        <v>250</v>
      </c>
      <c r="U6" s="102">
        <f t="shared" si="3"/>
        <v>251.66666666666666</v>
      </c>
      <c r="V6" s="59">
        <v>255</v>
      </c>
      <c r="W6" s="59">
        <v>255</v>
      </c>
      <c r="X6" s="59">
        <v>255</v>
      </c>
      <c r="Y6" s="102">
        <f t="shared" si="4"/>
        <v>255</v>
      </c>
      <c r="Z6" s="59">
        <f t="shared" si="5"/>
        <v>229.48833333333332</v>
      </c>
      <c r="AA6" s="59">
        <f t="shared" si="0"/>
        <v>258.39000000000004</v>
      </c>
      <c r="AB6" s="59">
        <f t="shared" si="0"/>
        <v>224.75</v>
      </c>
      <c r="AC6" s="110">
        <f t="shared" si="6"/>
        <v>237.54277777777779</v>
      </c>
      <c r="AF6" s="21" t="s">
        <v>8</v>
      </c>
      <c r="AG6" s="71">
        <v>216.30999999999997</v>
      </c>
      <c r="AH6" s="71">
        <v>222.82000000000002</v>
      </c>
      <c r="AI6" s="71">
        <v>235.39666666666668</v>
      </c>
      <c r="AJ6" s="71">
        <v>244.06333333333336</v>
      </c>
      <c r="AK6" s="71">
        <v>251.66666666666666</v>
      </c>
      <c r="AL6" s="71">
        <v>255</v>
      </c>
      <c r="AM6" s="71">
        <v>237.54277777777779</v>
      </c>
      <c r="AN6" s="71">
        <f>(AM6-AM4)*100/AM4</f>
        <v>47.022092323562276</v>
      </c>
    </row>
    <row r="7" spans="1:40" ht="15.75" x14ac:dyDescent="0.25">
      <c r="A7" s="104" t="s">
        <v>9</v>
      </c>
      <c r="B7" s="115">
        <v>219.32</v>
      </c>
      <c r="C7" s="115">
        <v>215.59</v>
      </c>
      <c r="D7" s="115">
        <v>219.29</v>
      </c>
      <c r="E7" s="103">
        <v>218.06666666666663</v>
      </c>
      <c r="F7" s="59">
        <v>178.67</v>
      </c>
      <c r="G7" s="59">
        <v>243.45</v>
      </c>
      <c r="H7" s="59">
        <v>260.99</v>
      </c>
      <c r="I7" s="102">
        <v>227.70333333333335</v>
      </c>
      <c r="J7" s="59">
        <v>210</v>
      </c>
      <c r="K7" s="59">
        <v>243.45</v>
      </c>
      <c r="L7" s="59">
        <v>260.99</v>
      </c>
      <c r="M7" s="102">
        <f t="shared" si="1"/>
        <v>238.14666666666668</v>
      </c>
      <c r="N7" s="59">
        <v>241</v>
      </c>
      <c r="O7" s="59">
        <v>243.45</v>
      </c>
      <c r="P7" s="59">
        <v>260.99</v>
      </c>
      <c r="Q7" s="102">
        <f t="shared" si="2"/>
        <v>248.48000000000002</v>
      </c>
      <c r="R7" s="59">
        <v>255</v>
      </c>
      <c r="S7" s="59">
        <v>256</v>
      </c>
      <c r="T7" s="59">
        <v>258</v>
      </c>
      <c r="U7" s="102">
        <f t="shared" si="3"/>
        <v>256.33333333333331</v>
      </c>
      <c r="V7" s="59">
        <v>258</v>
      </c>
      <c r="W7" s="59">
        <v>257</v>
      </c>
      <c r="X7" s="59">
        <v>258</v>
      </c>
      <c r="Y7" s="102">
        <f t="shared" si="4"/>
        <v>257.66666666666669</v>
      </c>
      <c r="Z7" s="59">
        <f t="shared" si="5"/>
        <v>226.99833333333333</v>
      </c>
      <c r="AA7" s="59">
        <f t="shared" si="0"/>
        <v>243.15666666666667</v>
      </c>
      <c r="AB7" s="59">
        <f t="shared" si="0"/>
        <v>253.04333333333332</v>
      </c>
      <c r="AC7" s="110">
        <f t="shared" si="6"/>
        <v>241.0661111111111</v>
      </c>
      <c r="AF7" s="21" t="s">
        <v>9</v>
      </c>
      <c r="AG7" s="71">
        <v>218.06666666666663</v>
      </c>
      <c r="AH7" s="71">
        <v>227.70333333333335</v>
      </c>
      <c r="AI7" s="71">
        <v>238.14666666666668</v>
      </c>
      <c r="AJ7" s="71">
        <v>248.48000000000002</v>
      </c>
      <c r="AK7" s="71">
        <v>256.33333333333331</v>
      </c>
      <c r="AL7" s="71">
        <v>257.66666666666669</v>
      </c>
      <c r="AM7" s="71">
        <v>241.0661111111111</v>
      </c>
      <c r="AN7" s="71">
        <f>(AM7-AM4)*100/AM4</f>
        <v>49.202785180091098</v>
      </c>
    </row>
    <row r="8" spans="1:40" ht="15.75" x14ac:dyDescent="0.25">
      <c r="A8" s="104" t="s">
        <v>10</v>
      </c>
      <c r="B8" s="115">
        <v>216.4</v>
      </c>
      <c r="C8" s="115">
        <v>203.93</v>
      </c>
      <c r="D8" s="115">
        <v>241.35</v>
      </c>
      <c r="E8" s="103">
        <v>220.56000000000003</v>
      </c>
      <c r="F8" s="59">
        <v>186.85</v>
      </c>
      <c r="G8" s="59">
        <v>213</v>
      </c>
      <c r="H8" s="59">
        <v>297.10000000000002</v>
      </c>
      <c r="I8" s="102">
        <v>232.31666666666669</v>
      </c>
      <c r="J8" s="59">
        <v>240</v>
      </c>
      <c r="K8" s="59">
        <v>240</v>
      </c>
      <c r="L8" s="59">
        <v>247</v>
      </c>
      <c r="M8" s="102">
        <f t="shared" si="1"/>
        <v>242.33333333333334</v>
      </c>
      <c r="N8" s="59">
        <v>249</v>
      </c>
      <c r="O8" s="59">
        <v>254</v>
      </c>
      <c r="P8" s="59">
        <v>255</v>
      </c>
      <c r="Q8" s="102">
        <f t="shared" si="2"/>
        <v>252.66666666666666</v>
      </c>
      <c r="R8" s="59">
        <v>262</v>
      </c>
      <c r="S8" s="59">
        <v>259</v>
      </c>
      <c r="T8" s="59">
        <v>260</v>
      </c>
      <c r="U8" s="102">
        <f t="shared" si="3"/>
        <v>260.33333333333331</v>
      </c>
      <c r="V8" s="59">
        <v>262</v>
      </c>
      <c r="W8" s="59">
        <v>264</v>
      </c>
      <c r="X8" s="59">
        <v>263</v>
      </c>
      <c r="Y8" s="102">
        <f t="shared" si="4"/>
        <v>263</v>
      </c>
      <c r="Z8" s="59">
        <f t="shared" si="5"/>
        <v>236.04166666666666</v>
      </c>
      <c r="AA8" s="59">
        <f t="shared" si="0"/>
        <v>238.98833333333334</v>
      </c>
      <c r="AB8" s="59">
        <f t="shared" si="0"/>
        <v>260.57499999999999</v>
      </c>
      <c r="AC8" s="110">
        <f t="shared" si="6"/>
        <v>245.20166666666668</v>
      </c>
      <c r="AF8" s="21" t="s">
        <v>10</v>
      </c>
      <c r="AG8" s="71">
        <v>220.56000000000003</v>
      </c>
      <c r="AH8" s="71">
        <v>232.31666666666669</v>
      </c>
      <c r="AI8" s="71">
        <v>242.33333333333334</v>
      </c>
      <c r="AJ8" s="71">
        <v>252.66666666666666</v>
      </c>
      <c r="AK8" s="71">
        <v>260.33333333333331</v>
      </c>
      <c r="AL8" s="71">
        <v>263</v>
      </c>
      <c r="AM8" s="71">
        <v>245.20166666666668</v>
      </c>
      <c r="AN8" s="71">
        <f>(AM8-AM4)*100/AM4</f>
        <v>51.762400068769878</v>
      </c>
    </row>
    <row r="9" spans="1:40" ht="15.75" x14ac:dyDescent="0.25">
      <c r="A9" s="104" t="s">
        <v>11</v>
      </c>
      <c r="B9" s="115">
        <v>271.45999999999998</v>
      </c>
      <c r="C9" s="115">
        <v>243</v>
      </c>
      <c r="D9" s="115">
        <v>220.71</v>
      </c>
      <c r="E9" s="103">
        <v>245.0566666666667</v>
      </c>
      <c r="F9" s="59">
        <v>234</v>
      </c>
      <c r="G9" s="59">
        <v>258.7</v>
      </c>
      <c r="H9" s="59">
        <v>255</v>
      </c>
      <c r="I9" s="102">
        <v>249.23333333333335</v>
      </c>
      <c r="J9" s="59">
        <v>255</v>
      </c>
      <c r="K9" s="59">
        <v>258.7</v>
      </c>
      <c r="L9" s="59">
        <v>255</v>
      </c>
      <c r="M9" s="102">
        <f t="shared" si="1"/>
        <v>256.23333333333335</v>
      </c>
      <c r="N9" s="59">
        <v>264</v>
      </c>
      <c r="O9" s="59">
        <v>266</v>
      </c>
      <c r="P9" s="59">
        <v>265</v>
      </c>
      <c r="Q9" s="102">
        <f t="shared" si="2"/>
        <v>265</v>
      </c>
      <c r="R9" s="59">
        <v>270</v>
      </c>
      <c r="S9" s="59">
        <v>271</v>
      </c>
      <c r="T9" s="59">
        <v>272</v>
      </c>
      <c r="U9" s="102">
        <f t="shared" si="3"/>
        <v>271</v>
      </c>
      <c r="V9" s="59">
        <v>273</v>
      </c>
      <c r="W9" s="59">
        <v>274</v>
      </c>
      <c r="X9" s="59">
        <v>275</v>
      </c>
      <c r="Y9" s="102">
        <f t="shared" si="4"/>
        <v>274</v>
      </c>
      <c r="Z9" s="59">
        <f t="shared" si="5"/>
        <v>261.24333333333334</v>
      </c>
      <c r="AA9" s="59">
        <f t="shared" si="0"/>
        <v>261.90000000000003</v>
      </c>
      <c r="AB9" s="59">
        <f t="shared" si="0"/>
        <v>257.11833333333334</v>
      </c>
      <c r="AC9" s="110">
        <f t="shared" si="6"/>
        <v>260.08722222222224</v>
      </c>
      <c r="AF9" s="21" t="s">
        <v>11</v>
      </c>
      <c r="AG9" s="71">
        <v>245.0566666666667</v>
      </c>
      <c r="AH9" s="71">
        <v>249.23333333333335</v>
      </c>
      <c r="AI9" s="71">
        <v>256.23333333333335</v>
      </c>
      <c r="AJ9" s="71">
        <v>265</v>
      </c>
      <c r="AK9" s="71">
        <v>271</v>
      </c>
      <c r="AL9" s="71">
        <v>274</v>
      </c>
      <c r="AM9" s="71">
        <v>260.08722222222224</v>
      </c>
      <c r="AN9" s="71">
        <f>(AM9-AM5)*100/AM5</f>
        <v>25.901791885284926</v>
      </c>
    </row>
    <row r="10" spans="1:40" ht="15.75" x14ac:dyDescent="0.25">
      <c r="A10" s="104" t="s">
        <v>12</v>
      </c>
      <c r="B10" s="110">
        <v>236.7</v>
      </c>
      <c r="C10" s="110">
        <v>226.8</v>
      </c>
      <c r="D10" s="110">
        <v>292.18</v>
      </c>
      <c r="E10" s="110">
        <v>251.89333333333335</v>
      </c>
      <c r="F10" s="59">
        <v>252.49</v>
      </c>
      <c r="G10" s="59">
        <v>260.33999999999997</v>
      </c>
      <c r="H10" s="59">
        <v>257.7</v>
      </c>
      <c r="I10" s="102">
        <v>256.84333333333331</v>
      </c>
      <c r="J10" s="59">
        <v>265</v>
      </c>
      <c r="K10" s="59">
        <v>260.33999999999997</v>
      </c>
      <c r="L10" s="59">
        <v>257.7</v>
      </c>
      <c r="M10" s="102">
        <f t="shared" si="1"/>
        <v>261.01333333333332</v>
      </c>
      <c r="N10" s="59">
        <v>265</v>
      </c>
      <c r="O10" s="59">
        <v>265</v>
      </c>
      <c r="P10" s="59">
        <v>270</v>
      </c>
      <c r="Q10" s="102">
        <f t="shared" si="2"/>
        <v>266.66666666666669</v>
      </c>
      <c r="R10" s="59">
        <v>274</v>
      </c>
      <c r="S10" s="59">
        <v>274</v>
      </c>
      <c r="T10" s="59">
        <v>273</v>
      </c>
      <c r="U10" s="102">
        <f t="shared" si="3"/>
        <v>273.66666666666669</v>
      </c>
      <c r="V10" s="59">
        <v>274</v>
      </c>
      <c r="W10" s="59">
        <v>277</v>
      </c>
      <c r="X10" s="59">
        <v>278</v>
      </c>
      <c r="Y10" s="102">
        <v>277</v>
      </c>
      <c r="Z10" s="59">
        <f t="shared" si="5"/>
        <v>261.19833333333332</v>
      </c>
      <c r="AA10" s="59">
        <f t="shared" si="0"/>
        <v>260.58</v>
      </c>
      <c r="AB10" s="59">
        <f t="shared" si="0"/>
        <v>271.43</v>
      </c>
      <c r="AC10" s="110">
        <f t="shared" si="6"/>
        <v>264.40277777777777</v>
      </c>
      <c r="AF10" s="21" t="s">
        <v>12</v>
      </c>
      <c r="AG10" s="71">
        <v>251.89333333333335</v>
      </c>
      <c r="AH10" s="71">
        <v>256.84333333333331</v>
      </c>
      <c r="AI10" s="71">
        <v>261.01333333333332</v>
      </c>
      <c r="AJ10" s="71">
        <v>266.66666666666669</v>
      </c>
      <c r="AK10" s="71">
        <v>273.66666666666669</v>
      </c>
      <c r="AL10" s="71">
        <v>277</v>
      </c>
      <c r="AM10" s="71">
        <v>264.40277777777777</v>
      </c>
      <c r="AN10" s="71">
        <f>(AM10-AM5)*100/AM5</f>
        <v>27.990845598814548</v>
      </c>
    </row>
    <row r="11" spans="1:40" ht="15.75" x14ac:dyDescent="0.25">
      <c r="A11" s="104" t="s">
        <v>13</v>
      </c>
      <c r="B11" s="102">
        <v>267.72000000000003</v>
      </c>
      <c r="C11" s="102">
        <v>227.57</v>
      </c>
      <c r="D11" s="102">
        <v>268.2</v>
      </c>
      <c r="E11" s="103">
        <v>254.49666666666667</v>
      </c>
      <c r="F11" s="59">
        <v>260.89</v>
      </c>
      <c r="G11" s="59">
        <v>255.99</v>
      </c>
      <c r="H11" s="59">
        <v>260.95999999999998</v>
      </c>
      <c r="I11" s="102">
        <v>259.27999999999997</v>
      </c>
      <c r="J11" s="59">
        <v>260.89</v>
      </c>
      <c r="K11" s="59">
        <v>268</v>
      </c>
      <c r="L11" s="59">
        <v>263</v>
      </c>
      <c r="M11" s="102">
        <f t="shared" si="1"/>
        <v>263.96333333333331</v>
      </c>
      <c r="N11" s="59">
        <v>273</v>
      </c>
      <c r="O11" s="59">
        <v>273</v>
      </c>
      <c r="P11" s="59">
        <v>274</v>
      </c>
      <c r="Q11" s="102">
        <f t="shared" si="2"/>
        <v>273.33333333333331</v>
      </c>
      <c r="R11" s="59">
        <v>280</v>
      </c>
      <c r="S11" s="59">
        <v>281</v>
      </c>
      <c r="T11" s="59">
        <v>280</v>
      </c>
      <c r="U11" s="102">
        <f t="shared" si="3"/>
        <v>280.33333333333331</v>
      </c>
      <c r="V11" s="59">
        <v>285</v>
      </c>
      <c r="W11" s="59">
        <v>285</v>
      </c>
      <c r="X11" s="59">
        <v>286</v>
      </c>
      <c r="Y11" s="102">
        <f t="shared" si="4"/>
        <v>285.33333333333331</v>
      </c>
      <c r="Z11" s="59">
        <f t="shared" si="5"/>
        <v>271.25</v>
      </c>
      <c r="AA11" s="59">
        <f t="shared" si="0"/>
        <v>265.09333333333331</v>
      </c>
      <c r="AB11" s="59">
        <f t="shared" si="0"/>
        <v>272.02666666666664</v>
      </c>
      <c r="AC11" s="110">
        <f t="shared" si="6"/>
        <v>269.45666666666665</v>
      </c>
      <c r="AF11" s="21" t="s">
        <v>13</v>
      </c>
      <c r="AG11" s="71">
        <v>254.49666666666667</v>
      </c>
      <c r="AH11" s="71">
        <v>259.27999999999997</v>
      </c>
      <c r="AI11" s="71">
        <v>263.96333333333331</v>
      </c>
      <c r="AJ11" s="71">
        <v>273.33333333333331</v>
      </c>
      <c r="AK11" s="71">
        <v>280.33333333333331</v>
      </c>
      <c r="AL11" s="71">
        <v>285.33333333333331</v>
      </c>
      <c r="AM11" s="71">
        <v>269.45666666666665</v>
      </c>
      <c r="AN11" s="71">
        <f>(AM11-AM5)*100/AM5</f>
        <v>30.437308218791252</v>
      </c>
    </row>
    <row r="12" spans="1:40" ht="15.75" x14ac:dyDescent="0.25">
      <c r="A12" s="104" t="s">
        <v>14</v>
      </c>
      <c r="B12" s="110">
        <v>253.74</v>
      </c>
      <c r="C12" s="110">
        <v>263.2</v>
      </c>
      <c r="D12" s="110">
        <v>260.89999999999998</v>
      </c>
      <c r="E12" s="110">
        <v>259.28000000000003</v>
      </c>
      <c r="F12" s="59">
        <v>234.33</v>
      </c>
      <c r="G12" s="59">
        <v>262.99</v>
      </c>
      <c r="H12" s="59">
        <v>292.86</v>
      </c>
      <c r="I12" s="102">
        <v>263.39333333333337</v>
      </c>
      <c r="J12" s="59">
        <v>260</v>
      </c>
      <c r="K12" s="59">
        <v>262.99</v>
      </c>
      <c r="L12" s="59">
        <v>285</v>
      </c>
      <c r="M12" s="102">
        <f t="shared" si="1"/>
        <v>269.33</v>
      </c>
      <c r="N12" s="59">
        <v>270</v>
      </c>
      <c r="O12" s="59">
        <v>270</v>
      </c>
      <c r="P12" s="59">
        <v>285</v>
      </c>
      <c r="Q12" s="102">
        <f t="shared" si="2"/>
        <v>275</v>
      </c>
      <c r="R12" s="59">
        <v>282</v>
      </c>
      <c r="S12" s="59">
        <v>283</v>
      </c>
      <c r="T12" s="59">
        <v>283</v>
      </c>
      <c r="U12" s="102">
        <f t="shared" si="3"/>
        <v>282.66666666666669</v>
      </c>
      <c r="V12" s="59">
        <v>287</v>
      </c>
      <c r="W12" s="59">
        <v>287</v>
      </c>
      <c r="X12" s="59">
        <v>287</v>
      </c>
      <c r="Y12" s="102">
        <f t="shared" si="4"/>
        <v>287</v>
      </c>
      <c r="Z12" s="59">
        <f t="shared" si="5"/>
        <v>264.51166666666671</v>
      </c>
      <c r="AA12" s="59">
        <f t="shared" si="0"/>
        <v>271.53000000000003</v>
      </c>
      <c r="AB12" s="59">
        <f t="shared" si="0"/>
        <v>282.29333333333335</v>
      </c>
      <c r="AC12" s="110">
        <f t="shared" si="6"/>
        <v>272.77833333333336</v>
      </c>
      <c r="AF12" s="21" t="s">
        <v>14</v>
      </c>
      <c r="AG12" s="71">
        <v>259.28000000000003</v>
      </c>
      <c r="AH12" s="71">
        <v>263.39333333333337</v>
      </c>
      <c r="AI12" s="71">
        <v>269.33</v>
      </c>
      <c r="AJ12" s="71">
        <v>275</v>
      </c>
      <c r="AK12" s="71">
        <v>282.66666666666669</v>
      </c>
      <c r="AL12" s="71">
        <v>287</v>
      </c>
      <c r="AM12" s="71">
        <v>272.77833333333336</v>
      </c>
      <c r="AN12" s="71">
        <f>(AM12-AM5)*100/AM5</f>
        <v>32.04524490174618</v>
      </c>
    </row>
    <row r="15" spans="1:40" x14ac:dyDescent="0.25">
      <c r="B15" s="6" t="s">
        <v>96</v>
      </c>
    </row>
    <row r="16" spans="1:40" ht="15.75" x14ac:dyDescent="0.25">
      <c r="A16" s="56"/>
      <c r="B16" s="56"/>
      <c r="C16" s="58" t="s">
        <v>23</v>
      </c>
      <c r="D16" s="56"/>
      <c r="E16" s="56"/>
      <c r="F16" s="56"/>
      <c r="G16" s="58">
        <v>2013</v>
      </c>
      <c r="H16" s="56"/>
      <c r="I16" s="56"/>
      <c r="J16" s="56"/>
      <c r="K16" s="58" t="s">
        <v>16</v>
      </c>
      <c r="L16" s="56"/>
      <c r="M16" s="56"/>
      <c r="N16" s="56"/>
      <c r="O16" s="58">
        <v>2014</v>
      </c>
      <c r="P16" s="56"/>
      <c r="Q16" s="56"/>
      <c r="R16" s="56"/>
      <c r="S16" s="58" t="s">
        <v>17</v>
      </c>
      <c r="T16" s="56"/>
      <c r="U16" s="56"/>
      <c r="V16" s="56"/>
      <c r="W16" s="58">
        <v>2015</v>
      </c>
      <c r="X16" s="56"/>
      <c r="Y16" s="56"/>
      <c r="Z16" s="54"/>
      <c r="AA16" s="6" t="s">
        <v>41</v>
      </c>
      <c r="AB16" s="54"/>
      <c r="AC16" s="54"/>
    </row>
    <row r="17" spans="1:40" ht="15.75" x14ac:dyDescent="0.25">
      <c r="A17" s="31" t="s">
        <v>22</v>
      </c>
      <c r="B17" s="104" t="s">
        <v>2</v>
      </c>
      <c r="C17" s="104" t="s">
        <v>3</v>
      </c>
      <c r="D17" s="104" t="s">
        <v>4</v>
      </c>
      <c r="E17" s="104" t="s">
        <v>5</v>
      </c>
      <c r="F17" s="104" t="s">
        <v>2</v>
      </c>
      <c r="G17" s="104" t="s">
        <v>3</v>
      </c>
      <c r="H17" s="104" t="s">
        <v>4</v>
      </c>
      <c r="I17" s="104" t="s">
        <v>5</v>
      </c>
      <c r="J17" s="104" t="s">
        <v>2</v>
      </c>
      <c r="K17" s="104" t="s">
        <v>3</v>
      </c>
      <c r="L17" s="104" t="s">
        <v>4</v>
      </c>
      <c r="M17" s="104" t="s">
        <v>5</v>
      </c>
      <c r="N17" s="104" t="s">
        <v>2</v>
      </c>
      <c r="O17" s="104" t="s">
        <v>3</v>
      </c>
      <c r="P17" s="104" t="s">
        <v>4</v>
      </c>
      <c r="Q17" s="104" t="s">
        <v>5</v>
      </c>
      <c r="R17" s="104" t="s">
        <v>2</v>
      </c>
      <c r="S17" s="104" t="s">
        <v>3</v>
      </c>
      <c r="T17" s="104" t="s">
        <v>4</v>
      </c>
      <c r="U17" s="104" t="s">
        <v>5</v>
      </c>
      <c r="V17" s="104" t="s">
        <v>2</v>
      </c>
      <c r="W17" s="104" t="s">
        <v>3</v>
      </c>
      <c r="X17" s="104" t="s">
        <v>4</v>
      </c>
      <c r="Y17" s="104" t="s">
        <v>5</v>
      </c>
      <c r="Z17" s="104" t="s">
        <v>2</v>
      </c>
      <c r="AA17" s="104" t="s">
        <v>3</v>
      </c>
      <c r="AB17" s="104" t="s">
        <v>4</v>
      </c>
      <c r="AC17" s="104" t="s">
        <v>5</v>
      </c>
      <c r="AF17" s="31" t="s">
        <v>51</v>
      </c>
      <c r="AG17" s="54" t="s">
        <v>47</v>
      </c>
      <c r="AH17" s="54" t="s">
        <v>48</v>
      </c>
      <c r="AI17" s="54" t="s">
        <v>49</v>
      </c>
      <c r="AJ17" s="54" t="s">
        <v>50</v>
      </c>
      <c r="AL17" s="54" t="s">
        <v>52</v>
      </c>
    </row>
    <row r="18" spans="1:40" ht="15.75" x14ac:dyDescent="0.25">
      <c r="A18" s="31" t="s">
        <v>6</v>
      </c>
      <c r="B18" s="110">
        <v>50</v>
      </c>
      <c r="C18" s="110">
        <v>24.59</v>
      </c>
      <c r="D18" s="110">
        <v>52.16</v>
      </c>
      <c r="E18" s="110">
        <v>42.25</v>
      </c>
      <c r="F18" s="59">
        <v>39.520000000000003</v>
      </c>
      <c r="G18" s="59">
        <v>35.840000000000003</v>
      </c>
      <c r="H18" s="59">
        <v>42.84</v>
      </c>
      <c r="I18" s="102">
        <v>39.400000000000006</v>
      </c>
      <c r="J18" s="59">
        <v>35</v>
      </c>
      <c r="K18" s="59">
        <v>35</v>
      </c>
      <c r="L18" s="59">
        <v>34</v>
      </c>
      <c r="M18" s="59">
        <f>AVERAGE(J18:L18)</f>
        <v>34.666666666666664</v>
      </c>
      <c r="N18" s="59">
        <v>30</v>
      </c>
      <c r="O18" s="59">
        <v>30</v>
      </c>
      <c r="P18" s="59">
        <v>32</v>
      </c>
      <c r="Q18" s="59">
        <f>AVERAGE(N18:P18)</f>
        <v>30.666666666666668</v>
      </c>
      <c r="R18" s="59">
        <v>30</v>
      </c>
      <c r="S18" s="59">
        <v>30</v>
      </c>
      <c r="T18" s="59">
        <v>29</v>
      </c>
      <c r="U18" s="59">
        <f>AVERAGE(R18:T18)</f>
        <v>29.666666666666668</v>
      </c>
      <c r="V18" s="59">
        <v>28</v>
      </c>
      <c r="W18" s="59">
        <v>30</v>
      </c>
      <c r="X18" s="59">
        <v>27</v>
      </c>
      <c r="Y18" s="59">
        <f>AVERAGE(V18:X18)</f>
        <v>28.333333333333332</v>
      </c>
      <c r="Z18" s="59">
        <f>(B18+F18+J18+N18+R18+V18)/6</f>
        <v>35.42</v>
      </c>
      <c r="AA18" s="59">
        <f t="shared" ref="AA18:AA26" si="7">(C18+G18+K18+O18+S18+W18)/6</f>
        <v>30.905000000000001</v>
      </c>
      <c r="AB18" s="59">
        <f t="shared" ref="AB18:AB26" si="8">(D18+H18+L18+P18+T18+X18)/6</f>
        <v>36.166666666666664</v>
      </c>
      <c r="AC18" s="110">
        <f>AVERAGE(Z18:AB18)</f>
        <v>34.163888888888891</v>
      </c>
      <c r="AF18" s="76" t="s">
        <v>6</v>
      </c>
      <c r="AG18" s="71">
        <v>161.56944444444446</v>
      </c>
      <c r="AH18" s="71">
        <v>34.163888888888891</v>
      </c>
      <c r="AI18" s="71">
        <v>73.692777777777792</v>
      </c>
      <c r="AJ18" s="71">
        <v>58.361111111111114</v>
      </c>
    </row>
    <row r="19" spans="1:40" ht="15.75" x14ac:dyDescent="0.25">
      <c r="A19" s="31" t="s">
        <v>7</v>
      </c>
      <c r="B19" s="110">
        <v>49.76</v>
      </c>
      <c r="C19" s="110">
        <v>58.04</v>
      </c>
      <c r="D19" s="110">
        <v>45.04</v>
      </c>
      <c r="E19" s="110">
        <v>50.946666666666665</v>
      </c>
      <c r="F19" s="59">
        <v>50.9</v>
      </c>
      <c r="G19" s="59">
        <v>59.71</v>
      </c>
      <c r="H19" s="59">
        <v>53.28</v>
      </c>
      <c r="I19" s="102">
        <v>54.629999999999995</v>
      </c>
      <c r="J19" s="59">
        <v>59</v>
      </c>
      <c r="K19" s="59">
        <v>59.71</v>
      </c>
      <c r="L19" s="59">
        <v>61</v>
      </c>
      <c r="M19" s="59">
        <f t="shared" ref="M19:M26" si="9">AVERAGE(J19:L19)</f>
        <v>59.903333333333336</v>
      </c>
      <c r="N19" s="59">
        <v>65</v>
      </c>
      <c r="O19" s="59">
        <v>62</v>
      </c>
      <c r="P19" s="59">
        <v>61</v>
      </c>
      <c r="Q19" s="59">
        <f t="shared" ref="Q19:Q26" si="10">AVERAGE(N19:P19)</f>
        <v>62.666666666666664</v>
      </c>
      <c r="R19" s="59">
        <v>65</v>
      </c>
      <c r="S19" s="59">
        <v>67</v>
      </c>
      <c r="T19" s="59">
        <v>65</v>
      </c>
      <c r="U19" s="59">
        <f t="shared" ref="U19:U26" si="11">AVERAGE(R19:T19)</f>
        <v>65.666666666666671</v>
      </c>
      <c r="V19" s="59">
        <v>69</v>
      </c>
      <c r="W19" s="59">
        <v>67</v>
      </c>
      <c r="X19" s="59">
        <v>68</v>
      </c>
      <c r="Y19" s="59">
        <f t="shared" ref="Y19:Y26" si="12">AVERAGE(V19:X19)</f>
        <v>68</v>
      </c>
      <c r="Z19" s="59">
        <f t="shared" ref="Z19:Z26" si="13">(B19+F19+J19+N19+R19+V19)/6</f>
        <v>59.776666666666664</v>
      </c>
      <c r="AA19" s="59">
        <f t="shared" si="7"/>
        <v>62.243333333333339</v>
      </c>
      <c r="AB19" s="59">
        <f t="shared" si="8"/>
        <v>58.886666666666663</v>
      </c>
      <c r="AC19" s="110">
        <f t="shared" ref="AC19:AC26" si="14">AVERAGE(Z19:AB19)</f>
        <v>60.30222222222222</v>
      </c>
      <c r="AF19" s="76" t="s">
        <v>7</v>
      </c>
      <c r="AG19" s="71">
        <v>206.57944444444445</v>
      </c>
      <c r="AH19" s="71">
        <v>60.30222222222222</v>
      </c>
      <c r="AI19" s="71">
        <v>109.72444444444444</v>
      </c>
      <c r="AJ19" s="71">
        <v>78.6111111111111</v>
      </c>
      <c r="AK19" s="71">
        <f>100*(AG19-AG18)/AG18</f>
        <v>27.857990200292264</v>
      </c>
      <c r="AL19" s="71">
        <f>100*(AH19-AH18)/AH18</f>
        <v>76.508659240588656</v>
      </c>
      <c r="AM19" s="71">
        <f>100*(AI19-AI18)/AI18</f>
        <v>48.894434099527288</v>
      </c>
      <c r="AN19" s="71">
        <f>100*(AJ19-AJ18)/AJ18</f>
        <v>34.697762970014253</v>
      </c>
    </row>
    <row r="20" spans="1:40" ht="15.75" x14ac:dyDescent="0.25">
      <c r="A20" s="31" t="s">
        <v>8</v>
      </c>
      <c r="B20" s="110">
        <v>55</v>
      </c>
      <c r="C20" s="110">
        <v>53.03</v>
      </c>
      <c r="D20" s="110">
        <v>55</v>
      </c>
      <c r="E20" s="110">
        <v>54.343333333333334</v>
      </c>
      <c r="F20" s="59">
        <v>47.95</v>
      </c>
      <c r="G20" s="59">
        <v>74.45</v>
      </c>
      <c r="H20" s="59">
        <v>57.87</v>
      </c>
      <c r="I20" s="102">
        <v>60.09</v>
      </c>
      <c r="J20" s="59">
        <v>65</v>
      </c>
      <c r="K20" s="59">
        <v>67</v>
      </c>
      <c r="L20" s="59">
        <v>66</v>
      </c>
      <c r="M20" s="59">
        <f t="shared" si="9"/>
        <v>66</v>
      </c>
      <c r="N20" s="59">
        <v>71</v>
      </c>
      <c r="O20" s="59">
        <v>72</v>
      </c>
      <c r="P20" s="59">
        <v>70.8</v>
      </c>
      <c r="Q20" s="59">
        <f t="shared" si="10"/>
        <v>71.266666666666666</v>
      </c>
      <c r="R20" s="59">
        <v>78</v>
      </c>
      <c r="S20" s="59">
        <v>79</v>
      </c>
      <c r="T20" s="59">
        <v>77</v>
      </c>
      <c r="U20" s="59">
        <f t="shared" si="11"/>
        <v>78</v>
      </c>
      <c r="V20" s="59">
        <v>80</v>
      </c>
      <c r="W20" s="59">
        <v>79</v>
      </c>
      <c r="X20" s="59">
        <v>80</v>
      </c>
      <c r="Y20" s="59">
        <f t="shared" si="12"/>
        <v>79.666666666666671</v>
      </c>
      <c r="Z20" s="59">
        <f t="shared" si="13"/>
        <v>66.158333333333331</v>
      </c>
      <c r="AA20" s="59">
        <f t="shared" si="7"/>
        <v>70.74666666666667</v>
      </c>
      <c r="AB20" s="59">
        <f t="shared" si="8"/>
        <v>67.778333333333336</v>
      </c>
      <c r="AC20" s="110">
        <f t="shared" si="14"/>
        <v>68.227777777777774</v>
      </c>
      <c r="AF20" s="76" t="s">
        <v>8</v>
      </c>
      <c r="AG20" s="71">
        <v>237.54277777777779</v>
      </c>
      <c r="AH20" s="71">
        <v>68.227777777777774</v>
      </c>
      <c r="AI20" s="71">
        <v>122.575</v>
      </c>
      <c r="AJ20" s="71">
        <v>81.527777777777771</v>
      </c>
      <c r="AK20" s="71">
        <f>100*(AG20-AG18)/AG18</f>
        <v>47.022092323562276</v>
      </c>
      <c r="AL20" s="71">
        <f>100*(AH20-AH18)/AH18</f>
        <v>99.707293275876054</v>
      </c>
      <c r="AM20" s="71">
        <f>100*(AI20-AI18)/AI18</f>
        <v>66.332446267160179</v>
      </c>
      <c r="AN20" s="71">
        <f>100*(AJ20-AJ18)/AJ18</f>
        <v>39.69538315088051</v>
      </c>
    </row>
    <row r="21" spans="1:40" ht="15.75" x14ac:dyDescent="0.25">
      <c r="A21" s="31" t="s">
        <v>9</v>
      </c>
      <c r="B21" s="110">
        <v>44.01</v>
      </c>
      <c r="C21" s="110">
        <v>57</v>
      </c>
      <c r="D21" s="110">
        <v>68</v>
      </c>
      <c r="E21" s="110">
        <v>56.336666666666666</v>
      </c>
      <c r="F21" s="59">
        <v>65</v>
      </c>
      <c r="G21" s="59">
        <v>57.88</v>
      </c>
      <c r="H21" s="59">
        <v>73.13</v>
      </c>
      <c r="I21" s="102">
        <v>65.336666666666659</v>
      </c>
      <c r="J21" s="59">
        <v>65</v>
      </c>
      <c r="K21" s="59">
        <v>66</v>
      </c>
      <c r="L21" s="59">
        <v>73.13</v>
      </c>
      <c r="M21" s="59">
        <f t="shared" si="9"/>
        <v>68.043333333333337</v>
      </c>
      <c r="N21" s="59">
        <v>75</v>
      </c>
      <c r="O21" s="59">
        <v>75</v>
      </c>
      <c r="P21" s="59">
        <v>73.13</v>
      </c>
      <c r="Q21" s="59">
        <f t="shared" si="10"/>
        <v>74.376666666666665</v>
      </c>
      <c r="R21" s="59">
        <v>81</v>
      </c>
      <c r="S21" s="59">
        <v>82</v>
      </c>
      <c r="T21" s="59">
        <v>81</v>
      </c>
      <c r="U21" s="59">
        <f t="shared" si="11"/>
        <v>81.333333333333329</v>
      </c>
      <c r="V21" s="59">
        <v>84</v>
      </c>
      <c r="W21" s="59">
        <v>82</v>
      </c>
      <c r="X21" s="59">
        <v>83</v>
      </c>
      <c r="Y21" s="59">
        <f t="shared" si="12"/>
        <v>83</v>
      </c>
      <c r="Z21" s="59">
        <f t="shared" si="13"/>
        <v>69.001666666666665</v>
      </c>
      <c r="AA21" s="59">
        <f t="shared" si="7"/>
        <v>69.98</v>
      </c>
      <c r="AB21" s="59">
        <f t="shared" si="8"/>
        <v>75.231666666666669</v>
      </c>
      <c r="AC21" s="110">
        <f t="shared" si="14"/>
        <v>71.404444444444451</v>
      </c>
      <c r="AF21" s="76" t="s">
        <v>9</v>
      </c>
      <c r="AG21" s="71">
        <v>241.0661111111111</v>
      </c>
      <c r="AH21" s="71">
        <v>71.404444444444451</v>
      </c>
      <c r="AI21" s="71">
        <v>140.78222222222223</v>
      </c>
      <c r="AJ21" s="71">
        <v>84.277777777777771</v>
      </c>
      <c r="AK21" s="71">
        <f>100*(AG21-AG18)/AG18</f>
        <v>49.202785180091098</v>
      </c>
      <c r="AL21" s="71">
        <f>100*(AH21-AH18)/AH18</f>
        <v>109.00561021221239</v>
      </c>
      <c r="AM21" s="71">
        <f>100*(AI21-AI18)/AI18</f>
        <v>91.039375183758366</v>
      </c>
      <c r="AN21" s="71">
        <f>100*(AJ21-AJ18)/AJ18</f>
        <v>44.407425035697266</v>
      </c>
    </row>
    <row r="22" spans="1:40" ht="15.75" x14ac:dyDescent="0.25">
      <c r="A22" s="31" t="s">
        <v>10</v>
      </c>
      <c r="B22" s="110">
        <v>60.21</v>
      </c>
      <c r="C22" s="110">
        <v>58</v>
      </c>
      <c r="D22" s="110">
        <v>75</v>
      </c>
      <c r="E22" s="110">
        <v>64.403333333333336</v>
      </c>
      <c r="F22" s="59">
        <v>65.92</v>
      </c>
      <c r="G22" s="59">
        <v>67.3</v>
      </c>
      <c r="H22" s="59">
        <v>69.989999999999995</v>
      </c>
      <c r="I22" s="102">
        <v>67.736666666666665</v>
      </c>
      <c r="J22" s="59">
        <v>71</v>
      </c>
      <c r="K22" s="59">
        <v>72</v>
      </c>
      <c r="L22" s="59">
        <v>72</v>
      </c>
      <c r="M22" s="59">
        <f t="shared" si="9"/>
        <v>71.666666666666671</v>
      </c>
      <c r="N22" s="59">
        <v>78</v>
      </c>
      <c r="O22" s="59">
        <v>77</v>
      </c>
      <c r="P22" s="59">
        <v>78</v>
      </c>
      <c r="Q22" s="59">
        <f t="shared" si="10"/>
        <v>77.666666666666671</v>
      </c>
      <c r="R22" s="59">
        <v>78</v>
      </c>
      <c r="S22" s="59">
        <v>86</v>
      </c>
      <c r="T22" s="59">
        <v>87</v>
      </c>
      <c r="U22" s="59">
        <v>86</v>
      </c>
      <c r="V22" s="59">
        <v>87</v>
      </c>
      <c r="W22" s="59">
        <v>88</v>
      </c>
      <c r="X22" s="59">
        <v>89</v>
      </c>
      <c r="Y22" s="59">
        <f t="shared" si="12"/>
        <v>88</v>
      </c>
      <c r="Z22" s="59">
        <f t="shared" si="13"/>
        <v>73.355000000000004</v>
      </c>
      <c r="AA22" s="59">
        <f t="shared" si="7"/>
        <v>74.716666666666669</v>
      </c>
      <c r="AB22" s="59">
        <f t="shared" si="8"/>
        <v>78.498333333333335</v>
      </c>
      <c r="AC22" s="110">
        <f t="shared" si="14"/>
        <v>75.523333333333326</v>
      </c>
      <c r="AF22" s="76" t="s">
        <v>10</v>
      </c>
      <c r="AG22" s="71">
        <v>245.20166666666668</v>
      </c>
      <c r="AH22" s="71">
        <v>75.523333333333326</v>
      </c>
      <c r="AI22" s="71">
        <v>149.76388888888889</v>
      </c>
      <c r="AJ22" s="71">
        <v>87.8888888888889</v>
      </c>
      <c r="AK22" s="71">
        <f>100*(AG22-AG18)/AG18</f>
        <v>51.762400068769878</v>
      </c>
      <c r="AL22" s="71">
        <f>100*(AH22-AH18)/AH18</f>
        <v>121.06187494918282</v>
      </c>
      <c r="AM22" s="71">
        <f>100*(AI22-AI18)/AI18</f>
        <v>103.22736285027173</v>
      </c>
      <c r="AN22" s="71">
        <f>100*(AJ22-AJ18)/AJ18</f>
        <v>50.594954783436471</v>
      </c>
    </row>
    <row r="23" spans="1:40" ht="15.75" x14ac:dyDescent="0.25">
      <c r="A23" s="31" t="s">
        <v>11</v>
      </c>
      <c r="B23" s="110">
        <v>69</v>
      </c>
      <c r="C23" s="110">
        <v>59.8</v>
      </c>
      <c r="D23" s="110">
        <v>76.099999999999994</v>
      </c>
      <c r="E23" s="110">
        <v>68.3</v>
      </c>
      <c r="F23" s="59">
        <v>74.89</v>
      </c>
      <c r="G23" s="59">
        <v>75.52</v>
      </c>
      <c r="H23" s="59">
        <v>77.09</v>
      </c>
      <c r="I23" s="102">
        <v>75.833333333333329</v>
      </c>
      <c r="J23" s="59">
        <v>79</v>
      </c>
      <c r="K23" s="59">
        <v>80</v>
      </c>
      <c r="L23" s="59">
        <v>77.09</v>
      </c>
      <c r="M23" s="59">
        <f t="shared" si="9"/>
        <v>78.696666666666673</v>
      </c>
      <c r="N23" s="59">
        <v>85</v>
      </c>
      <c r="O23" s="59">
        <v>87</v>
      </c>
      <c r="P23" s="59">
        <v>85</v>
      </c>
      <c r="Q23" s="59">
        <f t="shared" si="10"/>
        <v>85.666666666666671</v>
      </c>
      <c r="R23" s="59">
        <v>92</v>
      </c>
      <c r="S23" s="59">
        <v>93</v>
      </c>
      <c r="T23" s="59">
        <v>92</v>
      </c>
      <c r="U23" s="59">
        <f t="shared" si="11"/>
        <v>92.333333333333329</v>
      </c>
      <c r="V23" s="59">
        <v>97</v>
      </c>
      <c r="W23" s="59">
        <v>94</v>
      </c>
      <c r="X23" s="59">
        <v>95</v>
      </c>
      <c r="Y23" s="59">
        <f t="shared" si="12"/>
        <v>95.333333333333329</v>
      </c>
      <c r="Z23" s="59">
        <f t="shared" si="13"/>
        <v>82.814999999999998</v>
      </c>
      <c r="AA23" s="59">
        <f t="shared" si="7"/>
        <v>81.553333333333327</v>
      </c>
      <c r="AB23" s="59">
        <f t="shared" si="8"/>
        <v>83.713333333333324</v>
      </c>
      <c r="AC23" s="110">
        <f t="shared" si="14"/>
        <v>82.693888888888878</v>
      </c>
      <c r="AF23" s="76" t="s">
        <v>11</v>
      </c>
      <c r="AG23" s="71">
        <v>260.08722222222224</v>
      </c>
      <c r="AH23" s="71">
        <v>82.693888888888878</v>
      </c>
      <c r="AI23" s="71">
        <v>160.52444444444444</v>
      </c>
      <c r="AJ23" s="71">
        <v>93.527777777777771</v>
      </c>
      <c r="AK23" s="71">
        <f>100*(AG23-AG18)/AG18</f>
        <v>60.975500730679954</v>
      </c>
      <c r="AL23" s="71">
        <f>100*(AH23-AH18)/AH18</f>
        <v>142.05057321733472</v>
      </c>
      <c r="AM23" s="71">
        <f>100*(AI23-AI18)/AI18</f>
        <v>117.82927619923551</v>
      </c>
      <c r="AN23" s="71">
        <f>100*(AJ23-AJ18)/AJ18</f>
        <v>60.25702046644453</v>
      </c>
    </row>
    <row r="24" spans="1:40" ht="15.75" x14ac:dyDescent="0.25">
      <c r="A24" s="31" t="s">
        <v>12</v>
      </c>
      <c r="B24" s="110">
        <v>62.29</v>
      </c>
      <c r="C24" s="110">
        <v>73.48</v>
      </c>
      <c r="D24" s="110">
        <v>80.41</v>
      </c>
      <c r="E24" s="110">
        <v>72.06</v>
      </c>
      <c r="F24" s="59">
        <v>78.09</v>
      </c>
      <c r="G24" s="59">
        <v>77.45</v>
      </c>
      <c r="H24" s="59">
        <v>73.78</v>
      </c>
      <c r="I24" s="102">
        <v>76.440000000000012</v>
      </c>
      <c r="J24" s="59">
        <v>81</v>
      </c>
      <c r="K24" s="59">
        <v>80</v>
      </c>
      <c r="L24" s="59">
        <v>80</v>
      </c>
      <c r="M24" s="59">
        <f t="shared" si="9"/>
        <v>80.333333333333329</v>
      </c>
      <c r="N24" s="59">
        <v>88</v>
      </c>
      <c r="O24" s="59">
        <v>89</v>
      </c>
      <c r="P24" s="59">
        <v>87</v>
      </c>
      <c r="Q24" s="59">
        <f t="shared" si="10"/>
        <v>88</v>
      </c>
      <c r="R24" s="59">
        <v>94</v>
      </c>
      <c r="S24" s="59">
        <v>93</v>
      </c>
      <c r="T24" s="59">
        <v>95</v>
      </c>
      <c r="U24" s="59">
        <f t="shared" si="11"/>
        <v>94</v>
      </c>
      <c r="V24" s="59">
        <v>98</v>
      </c>
      <c r="W24" s="59">
        <v>97</v>
      </c>
      <c r="X24" s="59">
        <v>96</v>
      </c>
      <c r="Y24" s="59">
        <f t="shared" si="12"/>
        <v>97</v>
      </c>
      <c r="Z24" s="59">
        <f t="shared" si="13"/>
        <v>83.563333333333333</v>
      </c>
      <c r="AA24" s="59">
        <f t="shared" si="7"/>
        <v>84.98833333333333</v>
      </c>
      <c r="AB24" s="59">
        <f t="shared" si="8"/>
        <v>85.365000000000009</v>
      </c>
      <c r="AC24" s="110">
        <f t="shared" si="14"/>
        <v>84.6388888888889</v>
      </c>
      <c r="AF24" s="76" t="s">
        <v>12</v>
      </c>
      <c r="AG24" s="71">
        <v>264.40277777777777</v>
      </c>
      <c r="AH24" s="71">
        <v>84.6388888888889</v>
      </c>
      <c r="AI24" s="71">
        <v>165.72722222222222</v>
      </c>
      <c r="AJ24" s="71">
        <v>96.222222222222229</v>
      </c>
      <c r="AK24" s="71">
        <f>100*(AG24-AG18)/AG18</f>
        <v>63.646522823003515</v>
      </c>
      <c r="AL24" s="71">
        <f>100*(AH24-AH18)/AH18</f>
        <v>147.74371900154486</v>
      </c>
      <c r="AM24" s="71">
        <f>100*(AI24-AI18)/AI18</f>
        <v>124.88936802189265</v>
      </c>
      <c r="AN24" s="71">
        <f>100*(AJ24-AJ18)/AJ18</f>
        <v>64.873869585911464</v>
      </c>
    </row>
    <row r="25" spans="1:40" ht="15.75" x14ac:dyDescent="0.25">
      <c r="A25" s="31" t="s">
        <v>13</v>
      </c>
      <c r="B25" s="110">
        <v>64.069999999999993</v>
      </c>
      <c r="C25" s="110">
        <v>76.27</v>
      </c>
      <c r="D25" s="110">
        <v>79</v>
      </c>
      <c r="E25" s="110">
        <v>73.11333333333333</v>
      </c>
      <c r="F25" s="59">
        <v>68.45</v>
      </c>
      <c r="G25" s="59">
        <v>85</v>
      </c>
      <c r="H25" s="59">
        <v>81.239999999999995</v>
      </c>
      <c r="I25" s="102">
        <v>78.23</v>
      </c>
      <c r="J25" s="59">
        <v>84</v>
      </c>
      <c r="K25" s="59">
        <v>85</v>
      </c>
      <c r="L25" s="59">
        <v>85</v>
      </c>
      <c r="M25" s="59">
        <f t="shared" si="9"/>
        <v>84.666666666666671</v>
      </c>
      <c r="N25" s="59">
        <v>91</v>
      </c>
      <c r="O25" s="59">
        <v>91</v>
      </c>
      <c r="P25" s="59">
        <v>94</v>
      </c>
      <c r="Q25" s="59">
        <f t="shared" si="10"/>
        <v>92</v>
      </c>
      <c r="R25" s="59">
        <v>97</v>
      </c>
      <c r="S25" s="59">
        <v>96</v>
      </c>
      <c r="T25" s="59">
        <v>97</v>
      </c>
      <c r="U25" s="59">
        <f t="shared" si="11"/>
        <v>96.666666666666671</v>
      </c>
      <c r="V25" s="59">
        <v>100</v>
      </c>
      <c r="W25" s="59">
        <v>101</v>
      </c>
      <c r="X25" s="59">
        <v>100</v>
      </c>
      <c r="Y25" s="59">
        <f t="shared" si="12"/>
        <v>100.33333333333333</v>
      </c>
      <c r="Z25" s="59">
        <f t="shared" si="13"/>
        <v>84.086666666666659</v>
      </c>
      <c r="AA25" s="59">
        <f t="shared" si="7"/>
        <v>89.045000000000002</v>
      </c>
      <c r="AB25" s="59">
        <f t="shared" si="8"/>
        <v>89.373333333333335</v>
      </c>
      <c r="AC25" s="110">
        <f t="shared" si="14"/>
        <v>87.501666666666665</v>
      </c>
      <c r="AF25" s="76" t="s">
        <v>13</v>
      </c>
      <c r="AG25" s="71">
        <v>269.45666666666665</v>
      </c>
      <c r="AH25" s="71">
        <v>87.501666666666665</v>
      </c>
      <c r="AI25" s="71">
        <v>173.49944444444444</v>
      </c>
      <c r="AJ25" s="71">
        <v>100.1388888888889</v>
      </c>
      <c r="AK25" s="71">
        <f t="shared" ref="AK25:AN26" si="15">100*(AG25-AG18)/AG18</f>
        <v>66.774520759907134</v>
      </c>
      <c r="AL25" s="71">
        <f t="shared" si="15"/>
        <v>156.1232620538255</v>
      </c>
      <c r="AM25" s="71">
        <f t="shared" si="15"/>
        <v>135.43615762135587</v>
      </c>
      <c r="AN25" s="71">
        <f t="shared" si="15"/>
        <v>71.584959543074731</v>
      </c>
    </row>
    <row r="26" spans="1:40" ht="15.75" x14ac:dyDescent="0.25">
      <c r="A26" s="31" t="s">
        <v>14</v>
      </c>
      <c r="B26" s="110">
        <v>65</v>
      </c>
      <c r="C26" s="110">
        <v>86.06</v>
      </c>
      <c r="D26" s="110">
        <v>80</v>
      </c>
      <c r="E26" s="110">
        <v>77.02</v>
      </c>
      <c r="F26" s="59">
        <v>74.17</v>
      </c>
      <c r="G26" s="59">
        <v>83.83</v>
      </c>
      <c r="H26" s="59">
        <v>94.06</v>
      </c>
      <c r="I26" s="102">
        <v>84.02</v>
      </c>
      <c r="J26" s="59">
        <v>87</v>
      </c>
      <c r="K26" s="59">
        <v>83.83</v>
      </c>
      <c r="L26" s="59">
        <v>86</v>
      </c>
      <c r="M26" s="59">
        <f t="shared" si="9"/>
        <v>85.61</v>
      </c>
      <c r="N26" s="59">
        <v>98</v>
      </c>
      <c r="O26" s="59">
        <v>94</v>
      </c>
      <c r="P26" s="59">
        <v>95</v>
      </c>
      <c r="Q26" s="59">
        <f t="shared" si="10"/>
        <v>95.666666666666671</v>
      </c>
      <c r="R26" s="59">
        <v>101</v>
      </c>
      <c r="S26" s="59">
        <v>102</v>
      </c>
      <c r="T26" s="59">
        <v>101</v>
      </c>
      <c r="U26" s="59">
        <f t="shared" si="11"/>
        <v>101.33333333333333</v>
      </c>
      <c r="V26" s="59">
        <v>103</v>
      </c>
      <c r="W26" s="59">
        <v>104</v>
      </c>
      <c r="X26" s="59">
        <v>103</v>
      </c>
      <c r="Y26" s="59">
        <f t="shared" si="12"/>
        <v>103.33333333333333</v>
      </c>
      <c r="Z26" s="59">
        <f t="shared" si="13"/>
        <v>88.02833333333335</v>
      </c>
      <c r="AA26" s="59">
        <f t="shared" si="7"/>
        <v>92.286666666666676</v>
      </c>
      <c r="AB26" s="59">
        <f t="shared" si="8"/>
        <v>93.176666666666662</v>
      </c>
      <c r="AC26" s="110">
        <f t="shared" si="14"/>
        <v>91.163888888888891</v>
      </c>
      <c r="AF26" s="76" t="s">
        <v>14</v>
      </c>
      <c r="AG26" s="71">
        <v>272.77833333333336</v>
      </c>
      <c r="AH26" s="71">
        <v>91.163888888888891</v>
      </c>
      <c r="AI26" s="71">
        <v>176.60722222222219</v>
      </c>
      <c r="AJ26" s="71">
        <v>103.44444444444444</v>
      </c>
      <c r="AK26" s="71">
        <f t="shared" si="15"/>
        <v>32.04524490174618</v>
      </c>
      <c r="AL26" s="71">
        <f t="shared" si="15"/>
        <v>51.178323997641513</v>
      </c>
      <c r="AM26" s="71">
        <f t="shared" si="15"/>
        <v>60.955221160077741</v>
      </c>
      <c r="AN26" s="71">
        <f t="shared" si="15"/>
        <v>31.590106007067156</v>
      </c>
    </row>
    <row r="27" spans="1:40" ht="15.75" x14ac:dyDescent="0.25">
      <c r="AG27" s="11">
        <v>114.98</v>
      </c>
      <c r="AH27" s="11">
        <v>5.44</v>
      </c>
      <c r="AI27" s="11">
        <v>36.92</v>
      </c>
      <c r="AJ27" s="11">
        <v>3.37</v>
      </c>
    </row>
    <row r="28" spans="1:40" ht="15.75" x14ac:dyDescent="0.25">
      <c r="AG28" s="11">
        <f>(2*AG27/3)</f>
        <v>76.653333333333336</v>
      </c>
      <c r="AH28" s="11">
        <f>(2*AH27/3)</f>
        <v>3.6266666666666669</v>
      </c>
      <c r="AI28" s="11">
        <f>(2*AI27/3)</f>
        <v>24.613333333333333</v>
      </c>
      <c r="AJ28" s="11">
        <f>(2*AJ27/3)</f>
        <v>2.2466666666666666</v>
      </c>
    </row>
    <row r="29" spans="1:40" ht="15.75" x14ac:dyDescent="0.25">
      <c r="AG29" s="11">
        <f>SQRT(AG28)</f>
        <v>8.7551889376148431</v>
      </c>
      <c r="AH29" s="11">
        <f>SQRT(AH28)</f>
        <v>1.9043809142780934</v>
      </c>
      <c r="AI29" s="11">
        <f>SQRT(AI28)</f>
        <v>4.9611826547037481</v>
      </c>
      <c r="AJ29" s="11">
        <f>SQRT(AJ28)</f>
        <v>1.498888477061141</v>
      </c>
    </row>
    <row r="30" spans="1:40" ht="15.75" x14ac:dyDescent="0.25">
      <c r="C30" s="6" t="s">
        <v>97</v>
      </c>
      <c r="AF30" s="54" t="s">
        <v>26</v>
      </c>
      <c r="AG30" s="68">
        <f>AG29*2.145</f>
        <v>18.779880271183838</v>
      </c>
      <c r="AH30" s="68">
        <f>AH29*2.145</f>
        <v>4.0848970611265107</v>
      </c>
      <c r="AI30" s="68">
        <f>AI29*2.145</f>
        <v>10.64173679433954</v>
      </c>
      <c r="AJ30" s="68">
        <f>AJ29*2.145</f>
        <v>3.2151157832961474</v>
      </c>
    </row>
    <row r="31" spans="1:40" ht="15.75" x14ac:dyDescent="0.25">
      <c r="A31" s="56"/>
      <c r="B31" s="56"/>
      <c r="C31" s="58" t="s">
        <v>23</v>
      </c>
      <c r="D31" s="56"/>
      <c r="E31" s="56"/>
      <c r="F31" s="56"/>
      <c r="G31" s="58">
        <v>2013</v>
      </c>
      <c r="H31" s="56"/>
      <c r="I31" s="56"/>
      <c r="J31" s="56"/>
      <c r="K31" s="58" t="s">
        <v>16</v>
      </c>
      <c r="L31" s="56"/>
      <c r="M31" s="56"/>
      <c r="N31" s="56"/>
      <c r="O31" s="58">
        <v>2014</v>
      </c>
      <c r="P31" s="56"/>
      <c r="Q31" s="56"/>
      <c r="R31" s="56"/>
      <c r="S31" s="58" t="s">
        <v>17</v>
      </c>
      <c r="T31" s="56"/>
      <c r="U31" s="56"/>
      <c r="V31" s="56"/>
      <c r="W31" s="58">
        <v>2015</v>
      </c>
      <c r="X31" s="56"/>
      <c r="Y31" s="56"/>
      <c r="Z31" s="54"/>
      <c r="AA31" s="6" t="s">
        <v>41</v>
      </c>
      <c r="AB31" s="54"/>
      <c r="AC31" s="54"/>
      <c r="AJ31" s="54"/>
    </row>
    <row r="32" spans="1:40" ht="15.75" x14ac:dyDescent="0.25">
      <c r="A32" s="31" t="s">
        <v>22</v>
      </c>
      <c r="B32" s="31" t="s">
        <v>2</v>
      </c>
      <c r="C32" s="31" t="s">
        <v>3</v>
      </c>
      <c r="D32" s="31" t="s">
        <v>4</v>
      </c>
      <c r="E32" s="27" t="s">
        <v>5</v>
      </c>
      <c r="F32" s="31" t="s">
        <v>2</v>
      </c>
      <c r="G32" s="31" t="s">
        <v>3</v>
      </c>
      <c r="H32" s="31" t="s">
        <v>4</v>
      </c>
      <c r="I32" s="27" t="s">
        <v>5</v>
      </c>
      <c r="J32" s="31" t="s">
        <v>2</v>
      </c>
      <c r="K32" s="31" t="s">
        <v>3</v>
      </c>
      <c r="L32" s="31" t="s">
        <v>4</v>
      </c>
      <c r="M32" s="27" t="s">
        <v>5</v>
      </c>
      <c r="N32" s="31" t="s">
        <v>2</v>
      </c>
      <c r="O32" s="31" t="s">
        <v>3</v>
      </c>
      <c r="P32" s="31" t="s">
        <v>4</v>
      </c>
      <c r="Q32" s="27" t="s">
        <v>5</v>
      </c>
      <c r="R32" s="31" t="s">
        <v>2</v>
      </c>
      <c r="S32" s="31" t="s">
        <v>3</v>
      </c>
      <c r="T32" s="31" t="s">
        <v>4</v>
      </c>
      <c r="U32" s="27" t="s">
        <v>5</v>
      </c>
      <c r="V32" s="31" t="s">
        <v>2</v>
      </c>
      <c r="W32" s="31" t="s">
        <v>3</v>
      </c>
      <c r="X32" s="31" t="s">
        <v>4</v>
      </c>
      <c r="Y32" s="27" t="s">
        <v>5</v>
      </c>
      <c r="Z32" s="104" t="s">
        <v>2</v>
      </c>
      <c r="AA32" s="104" t="s">
        <v>3</v>
      </c>
      <c r="AB32" s="104" t="s">
        <v>4</v>
      </c>
      <c r="AC32" s="27" t="s">
        <v>5</v>
      </c>
    </row>
    <row r="33" spans="1:37" ht="15.75" x14ac:dyDescent="0.25">
      <c r="A33" s="104" t="s">
        <v>6</v>
      </c>
      <c r="B33" s="74">
        <v>112.48</v>
      </c>
      <c r="C33" s="74">
        <v>65.25</v>
      </c>
      <c r="D33" s="74">
        <v>68</v>
      </c>
      <c r="E33" s="74">
        <v>81.910000000000011</v>
      </c>
      <c r="F33" s="74">
        <v>74.11</v>
      </c>
      <c r="G33" s="74">
        <v>78.63</v>
      </c>
      <c r="H33" s="74">
        <v>87</v>
      </c>
      <c r="I33" s="74">
        <v>80</v>
      </c>
      <c r="J33" s="74">
        <v>72</v>
      </c>
      <c r="K33" s="74">
        <v>74</v>
      </c>
      <c r="L33" s="74">
        <v>70</v>
      </c>
      <c r="M33" s="74">
        <f>AVERAGE(J33:L33)</f>
        <v>72</v>
      </c>
      <c r="N33" s="74">
        <v>72</v>
      </c>
      <c r="O33" s="74">
        <v>70</v>
      </c>
      <c r="P33" s="74">
        <v>70</v>
      </c>
      <c r="Q33" s="74">
        <f>AVERAGE(N33:P33)</f>
        <v>70.666666666666671</v>
      </c>
      <c r="R33" s="74">
        <v>69</v>
      </c>
      <c r="S33" s="74">
        <v>70</v>
      </c>
      <c r="T33" s="74">
        <v>70</v>
      </c>
      <c r="U33" s="74">
        <f>AVERAGE(R33:T33)</f>
        <v>69.666666666666671</v>
      </c>
      <c r="V33" s="74">
        <v>69</v>
      </c>
      <c r="W33" s="74">
        <v>67</v>
      </c>
      <c r="X33" s="74">
        <v>68</v>
      </c>
      <c r="Y33" s="74">
        <f>AVERAGE(V33:X33)</f>
        <v>68</v>
      </c>
      <c r="Z33" s="59">
        <f>(B33+F33+J33+N33+R33+V33)/6</f>
        <v>78.098333333333343</v>
      </c>
      <c r="AA33" s="59">
        <f t="shared" ref="AA33:AA41" si="16">(C33+G33+K33+O33+S33+W33)/6</f>
        <v>70.813333333333333</v>
      </c>
      <c r="AB33" s="59">
        <f t="shared" ref="AB33:AB41" si="17">(D33+H33+L33+P33+T33+X33)/6</f>
        <v>72.166666666666671</v>
      </c>
      <c r="AC33" s="74">
        <f>AVERAGE(Z33:AB33)</f>
        <v>73.692777777777792</v>
      </c>
      <c r="AG33" s="54"/>
    </row>
    <row r="34" spans="1:37" ht="15.75" x14ac:dyDescent="0.25">
      <c r="A34" s="104" t="s">
        <v>7</v>
      </c>
      <c r="B34" s="74">
        <v>80.91</v>
      </c>
      <c r="C34" s="74">
        <v>78.58</v>
      </c>
      <c r="D34" s="74">
        <v>98</v>
      </c>
      <c r="E34" s="74">
        <v>85.83</v>
      </c>
      <c r="F34" s="74">
        <v>110.69</v>
      </c>
      <c r="G34" s="74">
        <v>80.16</v>
      </c>
      <c r="H34" s="74">
        <v>115.7</v>
      </c>
      <c r="I34" s="74">
        <v>102.18333333333334</v>
      </c>
      <c r="J34" s="74">
        <v>110</v>
      </c>
      <c r="K34" s="74">
        <v>113</v>
      </c>
      <c r="L34" s="74">
        <v>116</v>
      </c>
      <c r="M34" s="74">
        <f t="shared" ref="M34:M41" si="18">AVERAGE(J34:L34)</f>
        <v>113</v>
      </c>
      <c r="N34" s="74">
        <v>116</v>
      </c>
      <c r="O34" s="74">
        <v>120</v>
      </c>
      <c r="P34" s="74">
        <v>116</v>
      </c>
      <c r="Q34" s="74">
        <f t="shared" ref="Q34:Q41" si="19">AVERAGE(N34:P34)</f>
        <v>117.33333333333333</v>
      </c>
      <c r="R34" s="74">
        <v>120</v>
      </c>
      <c r="S34" s="74">
        <v>120</v>
      </c>
      <c r="T34" s="74">
        <v>116</v>
      </c>
      <c r="U34" s="74">
        <f t="shared" ref="U34:U41" si="20">AVERAGE(R34:T34)</f>
        <v>118.66666666666667</v>
      </c>
      <c r="V34" s="74">
        <v>120</v>
      </c>
      <c r="W34" s="74">
        <v>120</v>
      </c>
      <c r="X34" s="74">
        <v>124</v>
      </c>
      <c r="Y34" s="74">
        <f t="shared" ref="Y34:Y41" si="21">AVERAGE(V34:X34)</f>
        <v>121.33333333333333</v>
      </c>
      <c r="Z34" s="59">
        <f t="shared" ref="Z34:Z41" si="22">(B34+F34+J34+N34+R34+V34)/6</f>
        <v>109.60000000000001</v>
      </c>
      <c r="AA34" s="59">
        <f t="shared" si="16"/>
        <v>105.29</v>
      </c>
      <c r="AB34" s="59">
        <f t="shared" si="17"/>
        <v>114.28333333333335</v>
      </c>
      <c r="AC34" s="74">
        <f t="shared" ref="AC34:AC41" si="23">AVERAGE(Z34:AB34)</f>
        <v>109.72444444444444</v>
      </c>
      <c r="AF34" s="31"/>
      <c r="AG34" s="21"/>
      <c r="AH34" s="21"/>
      <c r="AI34" s="31"/>
      <c r="AJ34" s="21"/>
      <c r="AK34" s="21"/>
    </row>
    <row r="35" spans="1:37" ht="15.75" x14ac:dyDescent="0.25">
      <c r="A35" s="104" t="s">
        <v>8</v>
      </c>
      <c r="B35" s="74">
        <v>89.36</v>
      </c>
      <c r="C35" s="74">
        <v>107.19</v>
      </c>
      <c r="D35" s="74">
        <v>89.55</v>
      </c>
      <c r="E35" s="74">
        <v>95.366666666666674</v>
      </c>
      <c r="F35" s="74">
        <v>117.38</v>
      </c>
      <c r="G35" s="74">
        <v>105.23</v>
      </c>
      <c r="H35" s="74">
        <v>109.64</v>
      </c>
      <c r="I35" s="74">
        <v>110.75</v>
      </c>
      <c r="J35" s="74">
        <v>127</v>
      </c>
      <c r="K35" s="74">
        <v>125</v>
      </c>
      <c r="L35" s="74">
        <v>124</v>
      </c>
      <c r="M35" s="74">
        <f t="shared" si="18"/>
        <v>125.33333333333333</v>
      </c>
      <c r="N35" s="74">
        <v>131</v>
      </c>
      <c r="O35" s="74">
        <v>132</v>
      </c>
      <c r="P35" s="74">
        <v>134</v>
      </c>
      <c r="Q35" s="74">
        <f t="shared" si="19"/>
        <v>132.33333333333334</v>
      </c>
      <c r="R35" s="74">
        <v>135</v>
      </c>
      <c r="S35" s="74">
        <v>132</v>
      </c>
      <c r="T35" s="74">
        <v>134</v>
      </c>
      <c r="U35" s="74">
        <f t="shared" si="20"/>
        <v>133.66666666666666</v>
      </c>
      <c r="V35" s="74">
        <v>140</v>
      </c>
      <c r="W35" s="74">
        <v>138</v>
      </c>
      <c r="X35" s="74">
        <v>136</v>
      </c>
      <c r="Y35" s="74">
        <f t="shared" si="21"/>
        <v>138</v>
      </c>
      <c r="Z35" s="59">
        <f t="shared" si="22"/>
        <v>123.29</v>
      </c>
      <c r="AA35" s="59">
        <f t="shared" si="16"/>
        <v>123.23666666666668</v>
      </c>
      <c r="AB35" s="59">
        <f t="shared" si="17"/>
        <v>121.19833333333334</v>
      </c>
      <c r="AC35" s="74">
        <f t="shared" si="23"/>
        <v>122.575</v>
      </c>
      <c r="AF35" s="76"/>
      <c r="AG35" s="71"/>
      <c r="AH35" s="71"/>
      <c r="AI35" s="76"/>
      <c r="AJ35" s="71"/>
      <c r="AK35" s="71"/>
    </row>
    <row r="36" spans="1:37" ht="15.75" x14ac:dyDescent="0.25">
      <c r="A36" s="104" t="s">
        <v>9</v>
      </c>
      <c r="B36" s="74">
        <v>90.24</v>
      </c>
      <c r="C36" s="74">
        <v>166.01</v>
      </c>
      <c r="D36" s="74">
        <v>110.95</v>
      </c>
      <c r="E36" s="74">
        <v>122.39999999999999</v>
      </c>
      <c r="F36" s="74">
        <v>97.78</v>
      </c>
      <c r="G36" s="74">
        <v>186.3</v>
      </c>
      <c r="H36" s="74">
        <v>101.8</v>
      </c>
      <c r="I36" s="74">
        <v>128.62666666666669</v>
      </c>
      <c r="J36" s="74">
        <v>140</v>
      </c>
      <c r="K36" s="74">
        <v>142</v>
      </c>
      <c r="L36" s="74">
        <v>140</v>
      </c>
      <c r="M36" s="74">
        <f t="shared" si="18"/>
        <v>140.66666666666666</v>
      </c>
      <c r="N36" s="74">
        <v>150</v>
      </c>
      <c r="O36" s="74">
        <v>148</v>
      </c>
      <c r="P36" s="74">
        <v>143</v>
      </c>
      <c r="Q36" s="74">
        <f t="shared" si="19"/>
        <v>147</v>
      </c>
      <c r="R36" s="74">
        <v>150</v>
      </c>
      <c r="S36" s="74">
        <v>150</v>
      </c>
      <c r="T36" s="74">
        <v>150</v>
      </c>
      <c r="U36" s="74">
        <f t="shared" si="20"/>
        <v>150</v>
      </c>
      <c r="V36" s="74">
        <v>155</v>
      </c>
      <c r="W36" s="74">
        <v>157</v>
      </c>
      <c r="X36" s="74">
        <v>156</v>
      </c>
      <c r="Y36" s="74">
        <f t="shared" si="21"/>
        <v>156</v>
      </c>
      <c r="Z36" s="59">
        <f t="shared" si="22"/>
        <v>130.50333333333333</v>
      </c>
      <c r="AA36" s="59">
        <f t="shared" si="16"/>
        <v>158.21833333333333</v>
      </c>
      <c r="AB36" s="59">
        <f t="shared" si="17"/>
        <v>133.625</v>
      </c>
      <c r="AC36" s="74">
        <f t="shared" si="23"/>
        <v>140.78222222222223</v>
      </c>
      <c r="AF36" s="76"/>
      <c r="AG36" s="71"/>
      <c r="AH36" s="71"/>
      <c r="AI36" s="76"/>
      <c r="AJ36" s="71"/>
      <c r="AK36" s="71"/>
    </row>
    <row r="37" spans="1:37" ht="15.75" x14ac:dyDescent="0.25">
      <c r="A37" s="104" t="s">
        <v>10</v>
      </c>
      <c r="B37" s="74">
        <v>125.92</v>
      </c>
      <c r="C37" s="74">
        <v>126</v>
      </c>
      <c r="D37" s="74">
        <v>140.93</v>
      </c>
      <c r="E37" s="74">
        <v>130.95000000000002</v>
      </c>
      <c r="F37" s="74">
        <v>139.9</v>
      </c>
      <c r="G37" s="74">
        <v>134</v>
      </c>
      <c r="H37" s="74">
        <v>141</v>
      </c>
      <c r="I37" s="74">
        <v>138.29999999999998</v>
      </c>
      <c r="J37" s="74">
        <v>150</v>
      </c>
      <c r="K37" s="74">
        <v>149</v>
      </c>
      <c r="L37" s="74">
        <v>149</v>
      </c>
      <c r="M37" s="74">
        <f t="shared" si="18"/>
        <v>149.33333333333334</v>
      </c>
      <c r="N37" s="74">
        <v>157</v>
      </c>
      <c r="O37" s="74">
        <v>155</v>
      </c>
      <c r="P37" s="74">
        <v>158</v>
      </c>
      <c r="Q37" s="74">
        <f t="shared" si="19"/>
        <v>156.66666666666666</v>
      </c>
      <c r="R37" s="74">
        <v>157</v>
      </c>
      <c r="S37" s="74">
        <v>160</v>
      </c>
      <c r="T37" s="74">
        <v>160</v>
      </c>
      <c r="U37" s="74">
        <f t="shared" si="20"/>
        <v>159</v>
      </c>
      <c r="V37" s="74">
        <v>164</v>
      </c>
      <c r="W37" s="74">
        <v>165</v>
      </c>
      <c r="X37" s="74">
        <v>164</v>
      </c>
      <c r="Y37" s="74">
        <f t="shared" si="21"/>
        <v>164.33333333333334</v>
      </c>
      <c r="Z37" s="59">
        <f t="shared" si="22"/>
        <v>148.97</v>
      </c>
      <c r="AA37" s="59">
        <f t="shared" si="16"/>
        <v>148.16666666666666</v>
      </c>
      <c r="AB37" s="59">
        <f t="shared" si="17"/>
        <v>152.155</v>
      </c>
      <c r="AC37" s="74">
        <f t="shared" si="23"/>
        <v>149.76388888888889</v>
      </c>
      <c r="AF37" s="76"/>
      <c r="AG37" s="71"/>
      <c r="AH37" s="71"/>
      <c r="AI37" s="76"/>
      <c r="AJ37" s="71"/>
      <c r="AK37" s="71"/>
    </row>
    <row r="38" spans="1:37" ht="15.75" x14ac:dyDescent="0.25">
      <c r="A38" s="104" t="s">
        <v>11</v>
      </c>
      <c r="B38" s="74">
        <v>128.34</v>
      </c>
      <c r="C38" s="74">
        <v>141.66</v>
      </c>
      <c r="D38" s="74">
        <v>162.19999999999999</v>
      </c>
      <c r="E38" s="74">
        <v>144.06666666666666</v>
      </c>
      <c r="F38" s="74">
        <v>139.55000000000001</v>
      </c>
      <c r="G38" s="74">
        <v>147.12</v>
      </c>
      <c r="H38" s="74">
        <v>157.57</v>
      </c>
      <c r="I38" s="74">
        <v>148.08000000000001</v>
      </c>
      <c r="J38" s="74">
        <v>155</v>
      </c>
      <c r="K38" s="74">
        <v>160</v>
      </c>
      <c r="L38" s="74">
        <v>164</v>
      </c>
      <c r="M38" s="74">
        <f t="shared" si="18"/>
        <v>159.66666666666666</v>
      </c>
      <c r="N38" s="74">
        <v>164</v>
      </c>
      <c r="O38" s="74">
        <v>162</v>
      </c>
      <c r="P38" s="74">
        <v>168</v>
      </c>
      <c r="Q38" s="74">
        <f t="shared" si="19"/>
        <v>164.66666666666666</v>
      </c>
      <c r="R38" s="74">
        <v>171</v>
      </c>
      <c r="S38" s="74">
        <v>170</v>
      </c>
      <c r="T38" s="74">
        <v>170</v>
      </c>
      <c r="U38" s="74">
        <f t="shared" si="20"/>
        <v>170.33333333333334</v>
      </c>
      <c r="V38" s="74">
        <v>178</v>
      </c>
      <c r="W38" s="74">
        <v>176</v>
      </c>
      <c r="X38" s="74">
        <v>175</v>
      </c>
      <c r="Y38" s="74">
        <f t="shared" si="21"/>
        <v>176.33333333333334</v>
      </c>
      <c r="Z38" s="59">
        <f t="shared" si="22"/>
        <v>155.98166666666665</v>
      </c>
      <c r="AA38" s="59">
        <f t="shared" si="16"/>
        <v>159.46333333333334</v>
      </c>
      <c r="AB38" s="59">
        <f t="shared" si="17"/>
        <v>166.12833333333333</v>
      </c>
      <c r="AC38" s="74">
        <f t="shared" si="23"/>
        <v>160.52444444444444</v>
      </c>
      <c r="AF38" s="76"/>
      <c r="AG38" s="71"/>
      <c r="AH38" s="71"/>
      <c r="AI38" s="76"/>
      <c r="AJ38" s="71"/>
      <c r="AK38" s="71"/>
    </row>
    <row r="39" spans="1:37" ht="15.75" x14ac:dyDescent="0.25">
      <c r="A39" s="104" t="s">
        <v>12</v>
      </c>
      <c r="B39" s="74">
        <v>140</v>
      </c>
      <c r="C39" s="74">
        <v>155</v>
      </c>
      <c r="D39" s="74">
        <v>150</v>
      </c>
      <c r="E39" s="74">
        <f>AVERAGE(B39:D39)</f>
        <v>148.33333333333334</v>
      </c>
      <c r="F39" s="74">
        <v>150.09</v>
      </c>
      <c r="G39" s="74">
        <v>160</v>
      </c>
      <c r="H39" s="74">
        <v>155</v>
      </c>
      <c r="I39" s="74">
        <f>AVERAGE(F39:H39)</f>
        <v>155.03</v>
      </c>
      <c r="J39" s="74">
        <v>160</v>
      </c>
      <c r="K39" s="74">
        <v>166</v>
      </c>
      <c r="L39" s="74">
        <v>165</v>
      </c>
      <c r="M39" s="74">
        <f t="shared" si="18"/>
        <v>163.66666666666666</v>
      </c>
      <c r="N39" s="74">
        <v>171</v>
      </c>
      <c r="O39" s="74">
        <v>172</v>
      </c>
      <c r="P39" s="74">
        <v>170</v>
      </c>
      <c r="Q39" s="74">
        <f t="shared" si="19"/>
        <v>171</v>
      </c>
      <c r="R39" s="74">
        <v>175</v>
      </c>
      <c r="S39" s="74">
        <v>178</v>
      </c>
      <c r="T39" s="74">
        <v>174</v>
      </c>
      <c r="U39" s="74">
        <f t="shared" si="20"/>
        <v>175.66666666666666</v>
      </c>
      <c r="V39" s="74">
        <v>180</v>
      </c>
      <c r="W39" s="74">
        <v>180</v>
      </c>
      <c r="X39" s="74">
        <v>182</v>
      </c>
      <c r="Y39" s="74">
        <f t="shared" si="21"/>
        <v>180.66666666666666</v>
      </c>
      <c r="Z39" s="59">
        <f t="shared" si="22"/>
        <v>162.68166666666667</v>
      </c>
      <c r="AA39" s="59">
        <f t="shared" si="16"/>
        <v>168.5</v>
      </c>
      <c r="AB39" s="59">
        <f t="shared" si="17"/>
        <v>166</v>
      </c>
      <c r="AC39" s="74">
        <f t="shared" si="23"/>
        <v>165.72722222222222</v>
      </c>
      <c r="AF39" s="76"/>
      <c r="AG39" s="71"/>
      <c r="AH39" s="71"/>
      <c r="AI39" s="76"/>
      <c r="AJ39" s="71"/>
      <c r="AK39" s="71"/>
    </row>
    <row r="40" spans="1:37" ht="15.75" x14ac:dyDescent="0.25">
      <c r="A40" s="104" t="s">
        <v>13</v>
      </c>
      <c r="B40" s="55">
        <v>150.99</v>
      </c>
      <c r="C40" s="55">
        <v>155</v>
      </c>
      <c r="D40" s="55">
        <v>156</v>
      </c>
      <c r="E40" s="55">
        <f>AVERAGE(B40:D40)</f>
        <v>153.99666666666667</v>
      </c>
      <c r="F40" s="55">
        <v>160</v>
      </c>
      <c r="G40" s="55">
        <v>164</v>
      </c>
      <c r="H40" s="55">
        <v>161</v>
      </c>
      <c r="I40" s="55">
        <f>AVERAGE(F40:H40)</f>
        <v>161.66666666666666</v>
      </c>
      <c r="J40" s="55">
        <v>172</v>
      </c>
      <c r="K40" s="55">
        <v>175</v>
      </c>
      <c r="L40" s="55">
        <v>178</v>
      </c>
      <c r="M40" s="55">
        <f t="shared" si="18"/>
        <v>175</v>
      </c>
      <c r="N40" s="55">
        <v>178</v>
      </c>
      <c r="O40" s="55">
        <v>179</v>
      </c>
      <c r="P40" s="55">
        <v>180</v>
      </c>
      <c r="Q40" s="74">
        <f t="shared" si="19"/>
        <v>179</v>
      </c>
      <c r="R40" s="55">
        <v>180</v>
      </c>
      <c r="S40" s="55">
        <v>185</v>
      </c>
      <c r="T40" s="55">
        <v>186</v>
      </c>
      <c r="U40" s="74">
        <f t="shared" si="20"/>
        <v>183.66666666666666</v>
      </c>
      <c r="V40" s="55">
        <v>187</v>
      </c>
      <c r="W40" s="55">
        <v>187</v>
      </c>
      <c r="X40" s="55">
        <v>189</v>
      </c>
      <c r="Y40" s="74">
        <f t="shared" si="21"/>
        <v>187.66666666666666</v>
      </c>
      <c r="Z40" s="59">
        <f t="shared" si="22"/>
        <v>171.33166666666668</v>
      </c>
      <c r="AA40" s="59">
        <f t="shared" si="16"/>
        <v>174.16666666666666</v>
      </c>
      <c r="AB40" s="59">
        <f t="shared" si="17"/>
        <v>175</v>
      </c>
      <c r="AC40" s="74">
        <f t="shared" si="23"/>
        <v>173.49944444444444</v>
      </c>
      <c r="AF40" s="76"/>
      <c r="AG40" s="71"/>
      <c r="AH40" s="71"/>
      <c r="AI40" s="76"/>
      <c r="AJ40" s="71"/>
      <c r="AK40" s="71"/>
    </row>
    <row r="41" spans="1:37" ht="15.75" x14ac:dyDescent="0.25">
      <c r="A41" s="104" t="s">
        <v>14</v>
      </c>
      <c r="B41" s="55">
        <v>147</v>
      </c>
      <c r="C41" s="55">
        <v>157</v>
      </c>
      <c r="D41" s="55">
        <v>169.08</v>
      </c>
      <c r="E41" s="55">
        <f>AVERAGE(B41:D41)</f>
        <v>157.69333333333336</v>
      </c>
      <c r="F41" s="55">
        <v>141.25</v>
      </c>
      <c r="G41" s="55">
        <v>185.6</v>
      </c>
      <c r="H41" s="55">
        <v>170</v>
      </c>
      <c r="I41" s="55">
        <f>AVERAGE(F41:H41)</f>
        <v>165.61666666666667</v>
      </c>
      <c r="J41" s="55">
        <v>178</v>
      </c>
      <c r="K41" s="55">
        <v>180</v>
      </c>
      <c r="L41" s="55">
        <v>177</v>
      </c>
      <c r="M41" s="55">
        <f t="shared" si="18"/>
        <v>178.33333333333334</v>
      </c>
      <c r="N41" s="55">
        <v>181</v>
      </c>
      <c r="O41" s="55">
        <v>181</v>
      </c>
      <c r="P41" s="55">
        <v>180</v>
      </c>
      <c r="Q41" s="74">
        <f t="shared" si="19"/>
        <v>180.66666666666666</v>
      </c>
      <c r="R41" s="55">
        <v>184</v>
      </c>
      <c r="S41" s="55">
        <v>186</v>
      </c>
      <c r="T41" s="55">
        <v>189</v>
      </c>
      <c r="U41" s="74">
        <f t="shared" si="20"/>
        <v>186.33333333333334</v>
      </c>
      <c r="V41" s="55">
        <v>190</v>
      </c>
      <c r="W41" s="55">
        <v>190</v>
      </c>
      <c r="X41" s="55">
        <v>193</v>
      </c>
      <c r="Y41" s="74">
        <f t="shared" si="21"/>
        <v>191</v>
      </c>
      <c r="Z41" s="59">
        <f t="shared" si="22"/>
        <v>170.20833333333334</v>
      </c>
      <c r="AA41" s="59">
        <f t="shared" si="16"/>
        <v>179.93333333333331</v>
      </c>
      <c r="AB41" s="59">
        <f t="shared" si="17"/>
        <v>179.67999999999998</v>
      </c>
      <c r="AC41" s="74">
        <f t="shared" si="23"/>
        <v>176.60722222222219</v>
      </c>
      <c r="AF41" s="76"/>
      <c r="AG41" s="71"/>
      <c r="AH41" s="71"/>
      <c r="AI41" s="76"/>
      <c r="AJ41" s="71"/>
      <c r="AK41" s="71"/>
    </row>
    <row r="42" spans="1:37" x14ac:dyDescent="0.25">
      <c r="AF42" s="76"/>
      <c r="AG42" s="71"/>
      <c r="AH42" s="71"/>
      <c r="AI42" s="76"/>
      <c r="AJ42" s="71"/>
      <c r="AK42" s="71"/>
    </row>
    <row r="43" spans="1:37" x14ac:dyDescent="0.25">
      <c r="AF43" s="76"/>
      <c r="AG43" s="71"/>
      <c r="AH43" s="71"/>
      <c r="AI43" s="76"/>
      <c r="AJ43" s="71"/>
      <c r="AK43" s="71"/>
    </row>
    <row r="44" spans="1:37" x14ac:dyDescent="0.25">
      <c r="C44" s="6" t="s">
        <v>50</v>
      </c>
    </row>
    <row r="45" spans="1:37" ht="15.75" x14ac:dyDescent="0.25">
      <c r="A45" s="56"/>
      <c r="B45" s="56"/>
      <c r="C45" s="58" t="s">
        <v>23</v>
      </c>
      <c r="D45" s="56"/>
      <c r="E45" s="56"/>
      <c r="F45" s="56"/>
      <c r="G45" s="58">
        <v>2013</v>
      </c>
      <c r="H45" s="56"/>
      <c r="I45" s="56"/>
      <c r="J45" s="56"/>
      <c r="K45" s="58" t="s">
        <v>16</v>
      </c>
      <c r="L45" s="56"/>
      <c r="M45" s="56"/>
      <c r="N45" s="56"/>
      <c r="O45" s="58">
        <v>2014</v>
      </c>
      <c r="P45" s="56"/>
      <c r="Q45" s="56"/>
      <c r="R45" s="56"/>
      <c r="S45" s="58" t="s">
        <v>17</v>
      </c>
      <c r="T45" s="56"/>
      <c r="U45" s="56"/>
      <c r="V45" s="56"/>
      <c r="W45" s="58">
        <v>2015</v>
      </c>
      <c r="X45" s="56"/>
      <c r="Y45" s="56"/>
      <c r="Z45" s="54"/>
      <c r="AA45" s="6" t="s">
        <v>41</v>
      </c>
      <c r="AB45" s="54"/>
      <c r="AC45" s="54"/>
    </row>
    <row r="46" spans="1:37" ht="15.75" x14ac:dyDescent="0.25">
      <c r="A46" s="31" t="s">
        <v>22</v>
      </c>
      <c r="B46" s="31" t="s">
        <v>2</v>
      </c>
      <c r="C46" s="31" t="s">
        <v>3</v>
      </c>
      <c r="D46" s="31" t="s">
        <v>4</v>
      </c>
      <c r="E46" s="27" t="s">
        <v>5</v>
      </c>
      <c r="F46" s="31" t="s">
        <v>2</v>
      </c>
      <c r="G46" s="31" t="s">
        <v>3</v>
      </c>
      <c r="H46" s="31" t="s">
        <v>4</v>
      </c>
      <c r="I46" s="27" t="s">
        <v>5</v>
      </c>
      <c r="J46" s="31" t="s">
        <v>2</v>
      </c>
      <c r="K46" s="31" t="s">
        <v>3</v>
      </c>
      <c r="L46" s="31" t="s">
        <v>4</v>
      </c>
      <c r="M46" s="27" t="s">
        <v>5</v>
      </c>
      <c r="N46" s="31" t="s">
        <v>2</v>
      </c>
      <c r="O46" s="31" t="s">
        <v>3</v>
      </c>
      <c r="P46" s="31" t="s">
        <v>4</v>
      </c>
      <c r="Q46" s="27" t="s">
        <v>5</v>
      </c>
      <c r="R46" s="31" t="s">
        <v>2</v>
      </c>
      <c r="S46" s="31" t="s">
        <v>3</v>
      </c>
      <c r="T46" s="31" t="s">
        <v>4</v>
      </c>
      <c r="U46" s="27" t="s">
        <v>5</v>
      </c>
      <c r="V46" s="31" t="s">
        <v>2</v>
      </c>
      <c r="W46" s="31" t="s">
        <v>3</v>
      </c>
      <c r="X46" s="31" t="s">
        <v>4</v>
      </c>
      <c r="Y46" s="27" t="s">
        <v>5</v>
      </c>
      <c r="Z46" s="104" t="s">
        <v>2</v>
      </c>
      <c r="AA46" s="104" t="s">
        <v>3</v>
      </c>
      <c r="AB46" s="104" t="s">
        <v>4</v>
      </c>
      <c r="AC46" s="27" t="s">
        <v>5</v>
      </c>
    </row>
    <row r="47" spans="1:37" ht="15.75" x14ac:dyDescent="0.25">
      <c r="A47" s="31" t="s">
        <v>6</v>
      </c>
      <c r="B47" s="47">
        <v>59.5</v>
      </c>
      <c r="C47" s="47">
        <v>65</v>
      </c>
      <c r="D47" s="47">
        <v>62.5</v>
      </c>
      <c r="E47" s="102">
        <v>62.333333333333336</v>
      </c>
      <c r="F47" s="110">
        <v>60.5</v>
      </c>
      <c r="G47" s="110">
        <v>63</v>
      </c>
      <c r="H47" s="110">
        <v>60</v>
      </c>
      <c r="I47" s="110">
        <f>AVERAGE(F47:H47)</f>
        <v>61.166666666666664</v>
      </c>
      <c r="J47" s="59">
        <v>58</v>
      </c>
      <c r="K47" s="59">
        <v>59</v>
      </c>
      <c r="L47" s="59">
        <v>60</v>
      </c>
      <c r="M47" s="59">
        <f>AVERAGE(J47:L47)</f>
        <v>59</v>
      </c>
      <c r="N47" s="59">
        <v>56</v>
      </c>
      <c r="O47" s="59">
        <v>57</v>
      </c>
      <c r="P47" s="59">
        <v>58</v>
      </c>
      <c r="Q47" s="59">
        <f>AVERAGE(N47:P47)</f>
        <v>57</v>
      </c>
      <c r="R47" s="59">
        <v>56</v>
      </c>
      <c r="S47" s="59">
        <v>57</v>
      </c>
      <c r="T47" s="59">
        <v>56</v>
      </c>
      <c r="U47" s="59">
        <f>AVERAGE(R47:T47)</f>
        <v>56.333333333333336</v>
      </c>
      <c r="V47" s="59">
        <v>54</v>
      </c>
      <c r="W47" s="59">
        <v>54</v>
      </c>
      <c r="X47" s="59">
        <v>55</v>
      </c>
      <c r="Y47" s="59">
        <f>AVERAGE(V47:X47)</f>
        <v>54.333333333333336</v>
      </c>
      <c r="Z47" s="59">
        <f>(B47+F47+J47+N47+R47+V47)/6</f>
        <v>57.333333333333336</v>
      </c>
      <c r="AA47" s="59">
        <f t="shared" ref="AA47:AA55" si="24">(C47+G47+K47+O47+S47+W47)/6</f>
        <v>59.166666666666664</v>
      </c>
      <c r="AB47" s="59">
        <f t="shared" ref="AB47:AB55" si="25">(D47+H47+L47+P47+T47+X47)/6</f>
        <v>58.583333333333336</v>
      </c>
      <c r="AC47" s="74">
        <f>AVERAGE(Z47:AB47)</f>
        <v>58.361111111111114</v>
      </c>
    </row>
    <row r="48" spans="1:37" ht="15.75" x14ac:dyDescent="0.25">
      <c r="A48" s="31" t="s">
        <v>7</v>
      </c>
      <c r="B48" s="48">
        <v>67.5</v>
      </c>
      <c r="C48" s="47">
        <v>70</v>
      </c>
      <c r="D48" s="47">
        <v>65</v>
      </c>
      <c r="E48" s="102">
        <v>67.5</v>
      </c>
      <c r="F48" s="110">
        <v>55</v>
      </c>
      <c r="G48" s="110">
        <v>82</v>
      </c>
      <c r="H48" s="110">
        <v>88.5</v>
      </c>
      <c r="I48" s="110">
        <f t="shared" ref="I48:I55" si="26">AVERAGE(F48:H48)</f>
        <v>75.166666666666671</v>
      </c>
      <c r="J48" s="59">
        <v>77</v>
      </c>
      <c r="K48" s="59">
        <v>78</v>
      </c>
      <c r="L48" s="59">
        <v>77</v>
      </c>
      <c r="M48" s="59">
        <f t="shared" ref="M48:M55" si="27">AVERAGE(J48:L48)</f>
        <v>77.333333333333329</v>
      </c>
      <c r="N48" s="59">
        <v>81</v>
      </c>
      <c r="O48" s="59">
        <v>82</v>
      </c>
      <c r="P48" s="59">
        <v>80</v>
      </c>
      <c r="Q48" s="59">
        <f t="shared" ref="Q48:Q55" si="28">AVERAGE(N48:P48)</f>
        <v>81</v>
      </c>
      <c r="R48" s="59">
        <v>84</v>
      </c>
      <c r="S48" s="59">
        <v>85</v>
      </c>
      <c r="T48" s="59">
        <v>84</v>
      </c>
      <c r="U48" s="59">
        <f t="shared" ref="U48:U55" si="29">AVERAGE(R48:T48)</f>
        <v>84.333333333333329</v>
      </c>
      <c r="V48" s="59">
        <v>86</v>
      </c>
      <c r="W48" s="59">
        <v>87</v>
      </c>
      <c r="X48" s="59">
        <v>86</v>
      </c>
      <c r="Y48" s="59">
        <f t="shared" ref="Y48:Y55" si="30">AVERAGE(V48:X48)</f>
        <v>86.333333333333329</v>
      </c>
      <c r="Z48" s="59">
        <f t="shared" ref="Z48:Z55" si="31">(B48+F48+J48+N48+R48+V48)/6</f>
        <v>75.083333333333329</v>
      </c>
      <c r="AA48" s="59">
        <f t="shared" si="24"/>
        <v>80.666666666666671</v>
      </c>
      <c r="AB48" s="59">
        <f t="shared" si="25"/>
        <v>80.083333333333329</v>
      </c>
      <c r="AC48" s="74">
        <f t="shared" ref="AC48:AC55" si="32">AVERAGE(Z48:AB48)</f>
        <v>78.6111111111111</v>
      </c>
    </row>
    <row r="49" spans="1:29" ht="15.75" x14ac:dyDescent="0.25">
      <c r="A49" s="31" t="s">
        <v>8</v>
      </c>
      <c r="B49" s="47">
        <v>72.5</v>
      </c>
      <c r="C49" s="48">
        <v>63</v>
      </c>
      <c r="D49" s="48">
        <v>70</v>
      </c>
      <c r="E49" s="102">
        <v>68.5</v>
      </c>
      <c r="F49" s="110">
        <v>72.5</v>
      </c>
      <c r="G49" s="110">
        <v>75</v>
      </c>
      <c r="H49" s="110">
        <v>87.5</v>
      </c>
      <c r="I49" s="110">
        <f t="shared" si="26"/>
        <v>78.333333333333329</v>
      </c>
      <c r="J49" s="59">
        <v>81</v>
      </c>
      <c r="K49" s="59">
        <v>82</v>
      </c>
      <c r="L49" s="59">
        <v>83</v>
      </c>
      <c r="M49" s="59">
        <f t="shared" si="27"/>
        <v>82</v>
      </c>
      <c r="N49" s="59">
        <v>85</v>
      </c>
      <c r="O49" s="59">
        <v>84</v>
      </c>
      <c r="P49" s="59">
        <v>85</v>
      </c>
      <c r="Q49" s="59">
        <f t="shared" si="28"/>
        <v>84.666666666666671</v>
      </c>
      <c r="R49" s="59">
        <v>88</v>
      </c>
      <c r="S49" s="59">
        <v>86</v>
      </c>
      <c r="T49" s="59">
        <v>86</v>
      </c>
      <c r="U49" s="59">
        <f t="shared" si="29"/>
        <v>86.666666666666671</v>
      </c>
      <c r="V49" s="59">
        <v>88</v>
      </c>
      <c r="W49" s="59">
        <v>89</v>
      </c>
      <c r="X49" s="59">
        <v>90</v>
      </c>
      <c r="Y49" s="59">
        <f t="shared" si="30"/>
        <v>89</v>
      </c>
      <c r="Z49" s="59">
        <f t="shared" si="31"/>
        <v>81.166666666666671</v>
      </c>
      <c r="AA49" s="59">
        <f t="shared" si="24"/>
        <v>79.833333333333329</v>
      </c>
      <c r="AB49" s="59">
        <f t="shared" si="25"/>
        <v>83.583333333333329</v>
      </c>
      <c r="AC49" s="74">
        <f t="shared" si="32"/>
        <v>81.527777777777771</v>
      </c>
    </row>
    <row r="50" spans="1:29" ht="15.75" x14ac:dyDescent="0.25">
      <c r="A50" s="31" t="s">
        <v>9</v>
      </c>
      <c r="B50" s="48">
        <v>72.5</v>
      </c>
      <c r="C50" s="48">
        <v>66.5</v>
      </c>
      <c r="D50" s="48">
        <v>70</v>
      </c>
      <c r="E50" s="102">
        <v>69.666666666666671</v>
      </c>
      <c r="F50" s="110">
        <v>76</v>
      </c>
      <c r="G50" s="110">
        <v>77.5</v>
      </c>
      <c r="H50" s="110">
        <v>89.5</v>
      </c>
      <c r="I50" s="110">
        <f t="shared" si="26"/>
        <v>81</v>
      </c>
      <c r="J50" s="74">
        <v>84</v>
      </c>
      <c r="K50" s="59">
        <v>84</v>
      </c>
      <c r="L50" s="59">
        <v>86</v>
      </c>
      <c r="M50" s="59">
        <f t="shared" si="27"/>
        <v>84.666666666666671</v>
      </c>
      <c r="N50" s="74">
        <v>88</v>
      </c>
      <c r="O50" s="59">
        <v>87</v>
      </c>
      <c r="P50" s="59">
        <v>86</v>
      </c>
      <c r="Q50" s="59">
        <f t="shared" si="28"/>
        <v>87</v>
      </c>
      <c r="R50" s="74">
        <v>90</v>
      </c>
      <c r="S50" s="59">
        <v>90</v>
      </c>
      <c r="T50" s="59">
        <v>90</v>
      </c>
      <c r="U50" s="59">
        <f t="shared" si="29"/>
        <v>90</v>
      </c>
      <c r="V50" s="74">
        <v>94</v>
      </c>
      <c r="W50" s="59">
        <v>93</v>
      </c>
      <c r="X50" s="59">
        <v>93</v>
      </c>
      <c r="Y50" s="59">
        <f t="shared" si="30"/>
        <v>93.333333333333329</v>
      </c>
      <c r="Z50" s="59">
        <f t="shared" si="31"/>
        <v>84.083333333333329</v>
      </c>
      <c r="AA50" s="59">
        <f t="shared" si="24"/>
        <v>83</v>
      </c>
      <c r="AB50" s="59">
        <f t="shared" si="25"/>
        <v>85.75</v>
      </c>
      <c r="AC50" s="74">
        <f t="shared" si="32"/>
        <v>84.277777777777771</v>
      </c>
    </row>
    <row r="51" spans="1:29" ht="15.75" x14ac:dyDescent="0.25">
      <c r="A51" s="31" t="s">
        <v>10</v>
      </c>
      <c r="B51" s="48">
        <v>63</v>
      </c>
      <c r="C51" s="48">
        <v>70</v>
      </c>
      <c r="D51" s="48">
        <v>75</v>
      </c>
      <c r="E51" s="102">
        <v>69.333333333333329</v>
      </c>
      <c r="F51" s="110">
        <v>77.5</v>
      </c>
      <c r="G51" s="110">
        <v>82.5</v>
      </c>
      <c r="H51" s="110">
        <v>90</v>
      </c>
      <c r="I51" s="110">
        <f t="shared" si="26"/>
        <v>83.333333333333329</v>
      </c>
      <c r="J51" s="59">
        <v>90</v>
      </c>
      <c r="K51" s="59">
        <v>87</v>
      </c>
      <c r="L51" s="59">
        <v>88</v>
      </c>
      <c r="M51" s="59">
        <f t="shared" si="27"/>
        <v>88.333333333333329</v>
      </c>
      <c r="N51" s="59">
        <v>90</v>
      </c>
      <c r="O51" s="59">
        <v>91</v>
      </c>
      <c r="P51" s="59">
        <v>92</v>
      </c>
      <c r="Q51" s="59">
        <f t="shared" si="28"/>
        <v>91</v>
      </c>
      <c r="R51" s="59">
        <v>94</v>
      </c>
      <c r="S51" s="59">
        <v>96</v>
      </c>
      <c r="T51" s="59">
        <v>94</v>
      </c>
      <c r="U51" s="59">
        <f t="shared" si="29"/>
        <v>94.666666666666671</v>
      </c>
      <c r="V51" s="59">
        <v>101</v>
      </c>
      <c r="W51" s="59">
        <v>100</v>
      </c>
      <c r="X51" s="59">
        <v>101</v>
      </c>
      <c r="Y51" s="59">
        <f t="shared" si="30"/>
        <v>100.66666666666667</v>
      </c>
      <c r="Z51" s="59">
        <f t="shared" si="31"/>
        <v>85.916666666666671</v>
      </c>
      <c r="AA51" s="59">
        <f t="shared" si="24"/>
        <v>87.75</v>
      </c>
      <c r="AB51" s="59">
        <f t="shared" si="25"/>
        <v>90</v>
      </c>
      <c r="AC51" s="74">
        <f t="shared" si="32"/>
        <v>87.8888888888889</v>
      </c>
    </row>
    <row r="52" spans="1:29" ht="15.75" x14ac:dyDescent="0.25">
      <c r="A52" s="31" t="s">
        <v>11</v>
      </c>
      <c r="B52" s="48">
        <v>76</v>
      </c>
      <c r="C52" s="48">
        <v>73</v>
      </c>
      <c r="D52" s="47">
        <v>77.5</v>
      </c>
      <c r="E52" s="102">
        <v>75.5</v>
      </c>
      <c r="F52" s="110">
        <v>85.5</v>
      </c>
      <c r="G52" s="110">
        <v>86.5</v>
      </c>
      <c r="H52" s="110">
        <v>93.5</v>
      </c>
      <c r="I52" s="110">
        <f t="shared" si="26"/>
        <v>88.5</v>
      </c>
      <c r="J52" s="59">
        <v>94</v>
      </c>
      <c r="K52" s="59">
        <v>93</v>
      </c>
      <c r="L52" s="59">
        <v>93.5</v>
      </c>
      <c r="M52" s="59">
        <f t="shared" si="27"/>
        <v>93.5</v>
      </c>
      <c r="N52" s="59">
        <v>97</v>
      </c>
      <c r="O52" s="59">
        <v>100</v>
      </c>
      <c r="P52" s="59">
        <v>98</v>
      </c>
      <c r="Q52" s="59">
        <f t="shared" si="28"/>
        <v>98.333333333333329</v>
      </c>
      <c r="R52" s="59">
        <v>102</v>
      </c>
      <c r="S52" s="59">
        <v>101</v>
      </c>
      <c r="T52" s="59">
        <v>102</v>
      </c>
      <c r="U52" s="59">
        <f t="shared" si="29"/>
        <v>101.66666666666667</v>
      </c>
      <c r="V52" s="59">
        <v>104</v>
      </c>
      <c r="W52" s="59">
        <v>104</v>
      </c>
      <c r="X52" s="59">
        <v>103</v>
      </c>
      <c r="Y52" s="59">
        <f t="shared" si="30"/>
        <v>103.66666666666667</v>
      </c>
      <c r="Z52" s="59">
        <f t="shared" si="31"/>
        <v>93.083333333333329</v>
      </c>
      <c r="AA52" s="59">
        <f t="shared" si="24"/>
        <v>92.916666666666671</v>
      </c>
      <c r="AB52" s="59">
        <f t="shared" si="25"/>
        <v>94.583333333333329</v>
      </c>
      <c r="AC52" s="74">
        <f t="shared" si="32"/>
        <v>93.527777777777771</v>
      </c>
    </row>
    <row r="53" spans="1:29" ht="15.75" x14ac:dyDescent="0.25">
      <c r="A53" s="31" t="s">
        <v>12</v>
      </c>
      <c r="B53" s="48">
        <v>73.5</v>
      </c>
      <c r="C53" s="47">
        <v>81.5</v>
      </c>
      <c r="D53" s="47">
        <v>77.5</v>
      </c>
      <c r="E53" s="102">
        <v>77.5</v>
      </c>
      <c r="F53" s="110">
        <v>86</v>
      </c>
      <c r="G53" s="110">
        <v>92</v>
      </c>
      <c r="H53" s="110">
        <v>94.5</v>
      </c>
      <c r="I53" s="110">
        <f t="shared" si="26"/>
        <v>90.833333333333329</v>
      </c>
      <c r="J53" s="74">
        <v>98</v>
      </c>
      <c r="K53" s="59">
        <v>95</v>
      </c>
      <c r="L53" s="59">
        <v>97</v>
      </c>
      <c r="M53" s="59">
        <f t="shared" si="27"/>
        <v>96.666666666666671</v>
      </c>
      <c r="N53" s="74">
        <v>100</v>
      </c>
      <c r="O53" s="59">
        <v>102</v>
      </c>
      <c r="P53" s="59">
        <v>103</v>
      </c>
      <c r="Q53" s="59">
        <f t="shared" si="28"/>
        <v>101.66666666666667</v>
      </c>
      <c r="R53" s="74">
        <v>104</v>
      </c>
      <c r="S53" s="59">
        <v>105</v>
      </c>
      <c r="T53" s="59">
        <v>104</v>
      </c>
      <c r="U53" s="59">
        <f t="shared" si="29"/>
        <v>104.33333333333333</v>
      </c>
      <c r="V53" s="74">
        <v>106</v>
      </c>
      <c r="W53" s="59">
        <v>106</v>
      </c>
      <c r="X53" s="59">
        <v>107</v>
      </c>
      <c r="Y53" s="59">
        <f t="shared" si="30"/>
        <v>106.33333333333333</v>
      </c>
      <c r="Z53" s="59">
        <f t="shared" si="31"/>
        <v>94.583333333333329</v>
      </c>
      <c r="AA53" s="59">
        <f t="shared" si="24"/>
        <v>96.916666666666671</v>
      </c>
      <c r="AB53" s="59">
        <f t="shared" si="25"/>
        <v>97.166666666666671</v>
      </c>
      <c r="AC53" s="74">
        <f t="shared" si="32"/>
        <v>96.222222222222229</v>
      </c>
    </row>
    <row r="54" spans="1:29" ht="15.75" x14ac:dyDescent="0.25">
      <c r="A54" s="31" t="s">
        <v>13</v>
      </c>
      <c r="B54" s="47">
        <v>80</v>
      </c>
      <c r="C54" s="48">
        <v>83</v>
      </c>
      <c r="D54" s="48">
        <v>80</v>
      </c>
      <c r="E54" s="102">
        <v>81</v>
      </c>
      <c r="F54" s="110">
        <v>82.5</v>
      </c>
      <c r="G54" s="110">
        <v>93.5</v>
      </c>
      <c r="H54" s="110">
        <v>100.5</v>
      </c>
      <c r="I54" s="110">
        <f t="shared" si="26"/>
        <v>92.166666666666671</v>
      </c>
      <c r="J54" s="59">
        <v>102</v>
      </c>
      <c r="K54" s="59">
        <v>103</v>
      </c>
      <c r="L54" s="59">
        <v>104</v>
      </c>
      <c r="M54" s="59">
        <f t="shared" si="27"/>
        <v>103</v>
      </c>
      <c r="N54" s="59">
        <v>105</v>
      </c>
      <c r="O54" s="59">
        <v>106</v>
      </c>
      <c r="P54" s="59">
        <v>104</v>
      </c>
      <c r="Q54" s="59">
        <f t="shared" si="28"/>
        <v>105</v>
      </c>
      <c r="R54" s="59">
        <v>108</v>
      </c>
      <c r="S54" s="59">
        <v>109</v>
      </c>
      <c r="T54" s="59">
        <v>108</v>
      </c>
      <c r="U54" s="59">
        <f t="shared" si="29"/>
        <v>108.33333333333333</v>
      </c>
      <c r="V54" s="59">
        <v>110</v>
      </c>
      <c r="W54" s="59">
        <v>112</v>
      </c>
      <c r="X54" s="59">
        <v>112</v>
      </c>
      <c r="Y54" s="59">
        <f t="shared" si="30"/>
        <v>111.33333333333333</v>
      </c>
      <c r="Z54" s="59">
        <f t="shared" si="31"/>
        <v>97.916666666666671</v>
      </c>
      <c r="AA54" s="59">
        <f t="shared" si="24"/>
        <v>101.08333333333333</v>
      </c>
      <c r="AB54" s="59">
        <f t="shared" si="25"/>
        <v>101.41666666666667</v>
      </c>
      <c r="AC54" s="74">
        <f t="shared" si="32"/>
        <v>100.1388888888889</v>
      </c>
    </row>
    <row r="55" spans="1:29" ht="15.75" x14ac:dyDescent="0.25">
      <c r="A55" s="31" t="s">
        <v>14</v>
      </c>
      <c r="B55" s="48">
        <v>87.5</v>
      </c>
      <c r="C55" s="48">
        <v>86.5</v>
      </c>
      <c r="D55" s="48">
        <v>82.5</v>
      </c>
      <c r="E55" s="102">
        <v>85.5</v>
      </c>
      <c r="F55" s="110">
        <v>94.5</v>
      </c>
      <c r="G55" s="110">
        <v>97</v>
      </c>
      <c r="H55" s="110">
        <v>90</v>
      </c>
      <c r="I55" s="110">
        <f t="shared" si="26"/>
        <v>93.833333333333329</v>
      </c>
      <c r="J55" s="59">
        <v>107</v>
      </c>
      <c r="K55" s="59">
        <v>108</v>
      </c>
      <c r="L55" s="59">
        <v>105</v>
      </c>
      <c r="M55" s="59">
        <f t="shared" si="27"/>
        <v>106.66666666666667</v>
      </c>
      <c r="N55" s="59">
        <v>108</v>
      </c>
      <c r="O55" s="59">
        <v>109</v>
      </c>
      <c r="P55" s="59">
        <v>110</v>
      </c>
      <c r="Q55" s="59">
        <f t="shared" si="28"/>
        <v>109</v>
      </c>
      <c r="R55" s="59">
        <v>112</v>
      </c>
      <c r="S55" s="59">
        <v>113</v>
      </c>
      <c r="T55" s="59">
        <v>112</v>
      </c>
      <c r="U55" s="59">
        <f t="shared" si="29"/>
        <v>112.33333333333333</v>
      </c>
      <c r="V55" s="59">
        <v>113</v>
      </c>
      <c r="W55" s="59">
        <v>114</v>
      </c>
      <c r="X55" s="59">
        <v>113</v>
      </c>
      <c r="Y55" s="59">
        <f t="shared" si="30"/>
        <v>113.33333333333333</v>
      </c>
      <c r="Z55" s="59">
        <f t="shared" si="31"/>
        <v>103.66666666666667</v>
      </c>
      <c r="AA55" s="59">
        <f t="shared" si="24"/>
        <v>104.58333333333333</v>
      </c>
      <c r="AB55" s="59">
        <f t="shared" si="25"/>
        <v>102.08333333333333</v>
      </c>
      <c r="AC55" s="74">
        <f t="shared" si="32"/>
        <v>103.44444444444444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42"/>
  <sheetViews>
    <sheetView topLeftCell="BC1" workbookViewId="0">
      <selection activeCell="BC1" sqref="BC1:BV33"/>
    </sheetView>
  </sheetViews>
  <sheetFormatPr defaultRowHeight="15" x14ac:dyDescent="0.25"/>
  <cols>
    <col min="30" max="30" width="13.5703125" bestFit="1" customWidth="1"/>
    <col min="42" max="42" width="13.5703125" bestFit="1" customWidth="1"/>
    <col min="46" max="46" width="9.5703125" bestFit="1" customWidth="1"/>
    <col min="51" max="51" width="9.5703125" bestFit="1" customWidth="1"/>
  </cols>
  <sheetData>
    <row r="2" spans="1:74" x14ac:dyDescent="0.25">
      <c r="C2" s="54" t="s">
        <v>72</v>
      </c>
      <c r="K2" s="54" t="s">
        <v>72</v>
      </c>
      <c r="W2" s="54" t="s">
        <v>72</v>
      </c>
      <c r="Z2" s="54"/>
      <c r="AA2" s="54"/>
      <c r="AB2" s="54" t="s">
        <v>16</v>
      </c>
      <c r="AC2" s="54"/>
      <c r="AD2" s="54"/>
      <c r="AE2" s="54"/>
      <c r="AF2" s="54"/>
      <c r="AG2" s="54"/>
      <c r="AH2" s="54"/>
      <c r="AI2" s="54"/>
      <c r="AJ2" s="54" t="s">
        <v>16</v>
      </c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 t="s">
        <v>16</v>
      </c>
      <c r="AW2" s="54"/>
      <c r="AX2" s="54"/>
      <c r="AZ2" s="54" t="s">
        <v>74</v>
      </c>
      <c r="BA2" s="54" t="s">
        <v>37</v>
      </c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</row>
    <row r="3" spans="1:74" ht="18.75" x14ac:dyDescent="0.3">
      <c r="A3" s="54"/>
      <c r="B3" s="54"/>
      <c r="C3" s="54" t="s">
        <v>60</v>
      </c>
      <c r="D3" s="54"/>
      <c r="E3" s="54"/>
      <c r="F3" s="54"/>
      <c r="G3" s="54" t="s">
        <v>61</v>
      </c>
      <c r="H3" s="54"/>
      <c r="I3" s="54"/>
      <c r="J3" s="54" t="s">
        <v>62</v>
      </c>
      <c r="K3" s="54"/>
      <c r="L3" s="54"/>
      <c r="M3" s="54"/>
      <c r="N3" s="54"/>
      <c r="O3" s="54" t="s">
        <v>63</v>
      </c>
      <c r="P3" s="54"/>
      <c r="Q3" s="54"/>
      <c r="R3" s="80"/>
      <c r="S3" s="80" t="s">
        <v>64</v>
      </c>
      <c r="T3" s="80"/>
      <c r="U3" s="80"/>
      <c r="V3" s="80"/>
      <c r="W3" s="80" t="s">
        <v>65</v>
      </c>
      <c r="X3" s="80"/>
      <c r="Y3" s="80"/>
      <c r="Z3" s="54"/>
      <c r="AA3" s="54"/>
      <c r="AB3" s="54" t="s">
        <v>60</v>
      </c>
      <c r="AC3" s="54"/>
      <c r="AD3" s="54"/>
      <c r="AE3" s="54"/>
      <c r="AF3" s="54" t="s">
        <v>61</v>
      </c>
      <c r="AG3" s="54"/>
      <c r="AH3" s="54"/>
      <c r="AI3" s="54" t="s">
        <v>62</v>
      </c>
      <c r="AJ3" s="54"/>
      <c r="AK3" s="54"/>
      <c r="AL3" s="54"/>
      <c r="AM3" s="54"/>
      <c r="AN3" s="54" t="s">
        <v>63</v>
      </c>
      <c r="AO3" s="54"/>
      <c r="AP3" s="54"/>
      <c r="AQ3" s="80"/>
      <c r="AR3" s="80" t="s">
        <v>64</v>
      </c>
      <c r="AS3" s="80"/>
      <c r="AT3" s="80"/>
      <c r="AU3" s="80"/>
      <c r="AV3" s="80" t="s">
        <v>65</v>
      </c>
      <c r="AW3" s="80"/>
      <c r="AX3" s="80"/>
      <c r="AZ3" s="21" t="s">
        <v>73</v>
      </c>
      <c r="BB3" s="54" t="s">
        <v>75</v>
      </c>
      <c r="BC3" s="38"/>
      <c r="BD3" s="76"/>
      <c r="BE3" s="38"/>
      <c r="BF3" s="38"/>
      <c r="BG3" s="38"/>
      <c r="BH3" s="76"/>
      <c r="BI3" s="38"/>
      <c r="BJ3" s="38"/>
      <c r="BK3" s="38"/>
      <c r="BL3" s="76"/>
      <c r="BM3" s="38"/>
      <c r="BN3" s="38"/>
      <c r="BO3" s="38"/>
      <c r="BP3" s="76"/>
      <c r="BQ3" s="38"/>
      <c r="BR3" s="38"/>
      <c r="BS3" s="38"/>
      <c r="BT3" s="76"/>
      <c r="BU3" s="38"/>
      <c r="BV3" s="38"/>
    </row>
    <row r="4" spans="1:74" x14ac:dyDescent="0.25">
      <c r="A4" s="54"/>
      <c r="B4" s="54" t="s">
        <v>2</v>
      </c>
      <c r="C4" s="54" t="s">
        <v>3</v>
      </c>
      <c r="D4" s="54" t="s">
        <v>4</v>
      </c>
      <c r="E4" s="54" t="s">
        <v>5</v>
      </c>
      <c r="F4" s="54" t="s">
        <v>2</v>
      </c>
      <c r="G4" s="54" t="s">
        <v>3</v>
      </c>
      <c r="H4" s="54" t="s">
        <v>4</v>
      </c>
      <c r="I4" s="54" t="s">
        <v>5</v>
      </c>
      <c r="J4" s="21" t="s">
        <v>2</v>
      </c>
      <c r="K4" s="21" t="s">
        <v>3</v>
      </c>
      <c r="L4" s="21" t="s">
        <v>4</v>
      </c>
      <c r="M4" s="21" t="s">
        <v>5</v>
      </c>
      <c r="N4" s="21" t="s">
        <v>2</v>
      </c>
      <c r="O4" s="21" t="s">
        <v>3</v>
      </c>
      <c r="P4" s="21" t="s">
        <v>4</v>
      </c>
      <c r="Q4" s="21" t="s">
        <v>5</v>
      </c>
      <c r="R4" s="81" t="s">
        <v>2</v>
      </c>
      <c r="S4" s="81" t="s">
        <v>3</v>
      </c>
      <c r="T4" s="81" t="s">
        <v>4</v>
      </c>
      <c r="U4" s="82" t="s">
        <v>5</v>
      </c>
      <c r="V4" s="81" t="s">
        <v>2</v>
      </c>
      <c r="W4" s="81" t="s">
        <v>3</v>
      </c>
      <c r="X4" s="81" t="s">
        <v>4</v>
      </c>
      <c r="Y4" s="81" t="s">
        <v>5</v>
      </c>
      <c r="Z4" s="54"/>
      <c r="AA4" s="54" t="s">
        <v>2</v>
      </c>
      <c r="AB4" s="54" t="s">
        <v>3</v>
      </c>
      <c r="AC4" s="54" t="s">
        <v>4</v>
      </c>
      <c r="AD4" s="54" t="s">
        <v>5</v>
      </c>
      <c r="AE4" s="54" t="s">
        <v>2</v>
      </c>
      <c r="AF4" s="54" t="s">
        <v>3</v>
      </c>
      <c r="AG4" s="54" t="s">
        <v>4</v>
      </c>
      <c r="AH4" s="54" t="s">
        <v>5</v>
      </c>
      <c r="AI4" s="21" t="s">
        <v>2</v>
      </c>
      <c r="AJ4" s="21" t="s">
        <v>3</v>
      </c>
      <c r="AK4" s="21" t="s">
        <v>4</v>
      </c>
      <c r="AL4" s="21" t="s">
        <v>5</v>
      </c>
      <c r="AM4" s="21" t="s">
        <v>2</v>
      </c>
      <c r="AN4" s="21" t="s">
        <v>3</v>
      </c>
      <c r="AO4" s="21" t="s">
        <v>4</v>
      </c>
      <c r="AP4" s="21" t="s">
        <v>5</v>
      </c>
      <c r="AQ4" s="81" t="s">
        <v>2</v>
      </c>
      <c r="AR4" s="81" t="s">
        <v>3</v>
      </c>
      <c r="AS4" s="81" t="s">
        <v>4</v>
      </c>
      <c r="AT4" s="82" t="s">
        <v>5</v>
      </c>
      <c r="AU4" s="81" t="s">
        <v>2</v>
      </c>
      <c r="AV4" s="81" t="s">
        <v>3</v>
      </c>
      <c r="AW4" s="81" t="s">
        <v>4</v>
      </c>
      <c r="AX4" s="81" t="s">
        <v>5</v>
      </c>
      <c r="AY4" s="81" t="s">
        <v>2</v>
      </c>
      <c r="AZ4" s="81" t="s">
        <v>3</v>
      </c>
      <c r="BA4" s="81" t="s">
        <v>4</v>
      </c>
      <c r="BB4" s="81" t="s">
        <v>5</v>
      </c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</row>
    <row r="5" spans="1:74" x14ac:dyDescent="0.25">
      <c r="A5" s="54" t="s">
        <v>6</v>
      </c>
      <c r="B5" s="1">
        <v>1.26</v>
      </c>
      <c r="C5" s="1">
        <v>2.2000000000000002</v>
      </c>
      <c r="D5" s="1">
        <v>2.2000000000000002</v>
      </c>
      <c r="E5" s="83">
        <v>1.8866666666666667</v>
      </c>
      <c r="F5" s="1">
        <v>0.35</v>
      </c>
      <c r="G5" s="1">
        <v>0.39</v>
      </c>
      <c r="H5" s="1">
        <v>0.28999999999999998</v>
      </c>
      <c r="I5" s="83">
        <v>0.34333333333333332</v>
      </c>
      <c r="J5" s="1">
        <v>0.5</v>
      </c>
      <c r="K5" s="1">
        <v>0.5</v>
      </c>
      <c r="L5" s="1">
        <v>0.4</v>
      </c>
      <c r="M5" s="83">
        <v>0.46666666666666662</v>
      </c>
      <c r="N5" s="1">
        <v>0.2</v>
      </c>
      <c r="O5" s="1">
        <v>0.19</v>
      </c>
      <c r="P5" s="1">
        <v>0.19</v>
      </c>
      <c r="Q5" s="83">
        <v>0.19333333333333336</v>
      </c>
      <c r="R5" s="84">
        <v>0.98</v>
      </c>
      <c r="S5" s="84">
        <v>1</v>
      </c>
      <c r="T5" s="84">
        <v>1.1000000000000001</v>
      </c>
      <c r="U5" s="85">
        <v>1.0266666666666666</v>
      </c>
      <c r="V5" s="84">
        <v>1.5</v>
      </c>
      <c r="W5" s="84">
        <v>1.3</v>
      </c>
      <c r="X5" s="84">
        <v>1</v>
      </c>
      <c r="Y5" s="85">
        <v>1.2666666666666666</v>
      </c>
      <c r="Z5" s="54" t="s">
        <v>6</v>
      </c>
      <c r="AA5" s="1">
        <v>1.26</v>
      </c>
      <c r="AB5" s="1">
        <v>1.95</v>
      </c>
      <c r="AC5" s="1">
        <v>2.1</v>
      </c>
      <c r="AD5" s="83">
        <f>AVERAGE(AA5:AC5)</f>
        <v>1.7700000000000002</v>
      </c>
      <c r="AE5" s="1">
        <v>0.3</v>
      </c>
      <c r="AF5" s="1">
        <v>0.3</v>
      </c>
      <c r="AG5" s="1">
        <v>0.28999999999999998</v>
      </c>
      <c r="AH5" s="83">
        <f>AVERAGE(AE5:AG5)</f>
        <v>0.29666666666666663</v>
      </c>
      <c r="AI5" s="1">
        <v>0.45</v>
      </c>
      <c r="AJ5" s="1">
        <v>0.45</v>
      </c>
      <c r="AK5" s="1">
        <v>0.4</v>
      </c>
      <c r="AL5" s="83">
        <f>AVERAGE(AI5:AK5)</f>
        <v>0.43333333333333335</v>
      </c>
      <c r="AM5" s="1">
        <v>0.17</v>
      </c>
      <c r="AN5" s="1">
        <v>0.19</v>
      </c>
      <c r="AO5" s="1">
        <v>0.19</v>
      </c>
      <c r="AP5" s="83">
        <f>AVERAGE(AM5:AO5)</f>
        <v>0.18333333333333335</v>
      </c>
      <c r="AQ5" s="84">
        <v>0.98</v>
      </c>
      <c r="AR5" s="84">
        <v>1</v>
      </c>
      <c r="AS5" s="84">
        <v>1</v>
      </c>
      <c r="AT5" s="85">
        <f>AVERAGE(AQ5:AS5)</f>
        <v>0.99333333333333329</v>
      </c>
      <c r="AU5" s="84">
        <v>1.2</v>
      </c>
      <c r="AV5" s="84">
        <v>1.1000000000000001</v>
      </c>
      <c r="AW5" s="84">
        <v>1</v>
      </c>
      <c r="AX5" s="85">
        <f>AVERAGE(AU5:AW5)</f>
        <v>1.0999999999999999</v>
      </c>
      <c r="AY5" s="1">
        <f>(B5+AA5)/2</f>
        <v>1.26</v>
      </c>
      <c r="AZ5" s="1">
        <f t="shared" ref="AZ5:BA5" si="0">(C5+AB5)/2</f>
        <v>2.0750000000000002</v>
      </c>
      <c r="BA5" s="1">
        <f t="shared" si="0"/>
        <v>2.1500000000000004</v>
      </c>
      <c r="BB5" s="92">
        <f>AVERAGE(AY5:BA5)</f>
        <v>1.8283333333333334</v>
      </c>
      <c r="BC5" s="88"/>
      <c r="BD5" s="88"/>
      <c r="BE5" s="88"/>
      <c r="BF5" s="98"/>
      <c r="BG5" s="88"/>
      <c r="BH5" s="88"/>
      <c r="BI5" s="88"/>
      <c r="BJ5" s="98"/>
      <c r="BK5" s="88"/>
      <c r="BL5" s="88"/>
      <c r="BM5" s="88"/>
      <c r="BN5" s="98"/>
      <c r="BO5" s="88"/>
      <c r="BP5" s="88"/>
      <c r="BQ5" s="88"/>
      <c r="BR5" s="98"/>
      <c r="BS5" s="88"/>
      <c r="BT5" s="88"/>
      <c r="BU5" s="88"/>
      <c r="BV5" s="98"/>
    </row>
    <row r="6" spans="1:74" x14ac:dyDescent="0.25">
      <c r="A6" s="54" t="s">
        <v>7</v>
      </c>
      <c r="B6" s="1">
        <v>3.2</v>
      </c>
      <c r="C6" s="1">
        <v>3.3</v>
      </c>
      <c r="D6" s="1">
        <v>3.3</v>
      </c>
      <c r="E6" s="83">
        <v>3.2666666666666671</v>
      </c>
      <c r="F6" s="1">
        <v>0.45</v>
      </c>
      <c r="G6" s="1">
        <v>0.38</v>
      </c>
      <c r="H6" s="1">
        <v>0.41</v>
      </c>
      <c r="I6" s="83">
        <v>0.41333333333333333</v>
      </c>
      <c r="J6" s="1">
        <v>0.6</v>
      </c>
      <c r="K6" s="1">
        <v>0.6</v>
      </c>
      <c r="L6" s="1">
        <v>0.67</v>
      </c>
      <c r="M6" s="83">
        <v>0.62333333333333341</v>
      </c>
      <c r="N6" s="1">
        <v>0.25</v>
      </c>
      <c r="O6" s="1">
        <v>0.24</v>
      </c>
      <c r="P6" s="1">
        <v>0.25</v>
      </c>
      <c r="Q6" s="83">
        <v>0.24666666666666667</v>
      </c>
      <c r="R6" s="84">
        <v>1.2</v>
      </c>
      <c r="S6" s="84">
        <v>1.1000000000000001</v>
      </c>
      <c r="T6" s="84">
        <v>1.2</v>
      </c>
      <c r="U6" s="85">
        <v>1.1666666666666667</v>
      </c>
      <c r="V6" s="84">
        <v>1.6</v>
      </c>
      <c r="W6" s="84">
        <v>1.6</v>
      </c>
      <c r="X6" s="84">
        <v>1.8</v>
      </c>
      <c r="Y6" s="85">
        <v>1.6666666666666667</v>
      </c>
      <c r="Z6" s="54" t="s">
        <v>7</v>
      </c>
      <c r="AA6" s="1">
        <v>3.3</v>
      </c>
      <c r="AB6" s="1">
        <v>3.3</v>
      </c>
      <c r="AC6" s="1">
        <v>3.27</v>
      </c>
      <c r="AD6" s="83">
        <f t="shared" ref="AD6:AD13" si="1">AVERAGE(AA6:AC6)</f>
        <v>3.2899999999999996</v>
      </c>
      <c r="AE6" s="1">
        <v>0.45</v>
      </c>
      <c r="AF6" s="1">
        <v>0.41</v>
      </c>
      <c r="AG6" s="1">
        <v>0.41</v>
      </c>
      <c r="AH6" s="83">
        <f t="shared" ref="AH6:AH13" si="2">AVERAGE(AE6:AG6)</f>
        <v>0.42333333333333334</v>
      </c>
      <c r="AI6" s="1">
        <v>0.6</v>
      </c>
      <c r="AJ6" s="1">
        <v>0.6</v>
      </c>
      <c r="AK6" s="1">
        <v>0.67</v>
      </c>
      <c r="AL6" s="83">
        <f t="shared" ref="AL6:AL13" si="3">AVERAGE(AI6:AK6)</f>
        <v>0.62333333333333341</v>
      </c>
      <c r="AM6" s="1">
        <v>0.26</v>
      </c>
      <c r="AN6" s="1">
        <v>0.27</v>
      </c>
      <c r="AO6" s="1">
        <v>0.26</v>
      </c>
      <c r="AP6" s="83">
        <f t="shared" ref="AP6:AP13" si="4">AVERAGE(AM6:AO6)</f>
        <v>0.26333333333333336</v>
      </c>
      <c r="AQ6" s="84">
        <v>1.2</v>
      </c>
      <c r="AR6" s="84">
        <v>1.1399999999999999</v>
      </c>
      <c r="AS6" s="84">
        <v>1.2</v>
      </c>
      <c r="AT6" s="85">
        <f t="shared" ref="AT6:AT13" si="5">AVERAGE(AQ6:AS6)</f>
        <v>1.18</v>
      </c>
      <c r="AU6" s="84">
        <v>1.67</v>
      </c>
      <c r="AV6" s="84">
        <v>1.66</v>
      </c>
      <c r="AW6" s="84">
        <v>1.7</v>
      </c>
      <c r="AX6" s="85">
        <f t="shared" ref="AX6:AX13" si="6">AVERAGE(AU6:AW6)</f>
        <v>1.6766666666666667</v>
      </c>
      <c r="AY6" s="1">
        <f t="shared" ref="AY6:AY13" si="7">(B6+AA6)/2</f>
        <v>3.25</v>
      </c>
      <c r="AZ6" s="1">
        <f t="shared" ref="AZ6:AZ13" si="8">(C6+AB6)/2</f>
        <v>3.3</v>
      </c>
      <c r="BA6" s="1">
        <f t="shared" ref="BA6:BA13" si="9">(D6+AC6)/2</f>
        <v>3.2850000000000001</v>
      </c>
      <c r="BB6" s="92">
        <f t="shared" ref="BB6:BB13" si="10">AVERAGE(AY6:BA6)</f>
        <v>3.2783333333333338</v>
      </c>
      <c r="BC6" s="88"/>
      <c r="BD6" s="88"/>
      <c r="BE6" s="88"/>
      <c r="BF6" s="98"/>
      <c r="BG6" s="88"/>
      <c r="BH6" s="88"/>
      <c r="BI6" s="88"/>
      <c r="BJ6" s="98"/>
      <c r="BK6" s="88"/>
      <c r="BL6" s="88"/>
      <c r="BM6" s="88"/>
      <c r="BN6" s="98"/>
      <c r="BO6" s="88"/>
      <c r="BP6" s="88"/>
      <c r="BQ6" s="88"/>
      <c r="BR6" s="98"/>
      <c r="BS6" s="88"/>
      <c r="BT6" s="88"/>
      <c r="BU6" s="88"/>
      <c r="BV6" s="98"/>
    </row>
    <row r="7" spans="1:74" x14ac:dyDescent="0.25">
      <c r="A7" s="54" t="s">
        <v>8</v>
      </c>
      <c r="B7" s="1">
        <v>3.3</v>
      </c>
      <c r="C7" s="1">
        <v>3.2</v>
      </c>
      <c r="D7" s="1">
        <v>3.2</v>
      </c>
      <c r="E7" s="83">
        <v>3.2333333333333329</v>
      </c>
      <c r="F7" s="1">
        <v>0.41</v>
      </c>
      <c r="G7" s="1">
        <v>0.35</v>
      </c>
      <c r="H7" s="1">
        <v>0.38</v>
      </c>
      <c r="I7" s="83">
        <v>0.38000000000000006</v>
      </c>
      <c r="J7" s="1">
        <v>0.52</v>
      </c>
      <c r="K7" s="1">
        <v>0.54</v>
      </c>
      <c r="L7" s="1">
        <v>0.55000000000000004</v>
      </c>
      <c r="M7" s="83">
        <v>0.53666666666666674</v>
      </c>
      <c r="N7" s="1">
        <v>0.25</v>
      </c>
      <c r="O7" s="1">
        <v>0.21</v>
      </c>
      <c r="P7" s="1">
        <v>0.21</v>
      </c>
      <c r="Q7" s="83">
        <v>0.2233333333333333</v>
      </c>
      <c r="R7" s="84">
        <v>1.2</v>
      </c>
      <c r="S7" s="84">
        <v>1.2</v>
      </c>
      <c r="T7" s="84">
        <v>1</v>
      </c>
      <c r="U7" s="85">
        <v>1.1333333333333333</v>
      </c>
      <c r="V7" s="84">
        <v>1.5</v>
      </c>
      <c r="W7" s="84">
        <v>1.68</v>
      </c>
      <c r="X7" s="84">
        <v>1.65</v>
      </c>
      <c r="Y7" s="85">
        <v>1.61</v>
      </c>
      <c r="Z7" s="54" t="s">
        <v>8</v>
      </c>
      <c r="AA7" s="1">
        <v>3.3</v>
      </c>
      <c r="AB7" s="1">
        <v>3.3</v>
      </c>
      <c r="AC7" s="1">
        <v>3.3</v>
      </c>
      <c r="AD7" s="83">
        <f t="shared" si="1"/>
        <v>3.2999999999999994</v>
      </c>
      <c r="AE7" s="1">
        <v>0.45</v>
      </c>
      <c r="AF7" s="1">
        <v>0.42</v>
      </c>
      <c r="AG7" s="1">
        <v>0.43</v>
      </c>
      <c r="AH7" s="83">
        <f t="shared" si="2"/>
        <v>0.43333333333333335</v>
      </c>
      <c r="AI7" s="1">
        <v>0.64</v>
      </c>
      <c r="AJ7" s="1">
        <v>0.6</v>
      </c>
      <c r="AK7" s="1">
        <v>0.62</v>
      </c>
      <c r="AL7" s="83">
        <f t="shared" si="3"/>
        <v>0.62</v>
      </c>
      <c r="AM7" s="1">
        <v>0.26</v>
      </c>
      <c r="AN7" s="1">
        <v>0.28000000000000003</v>
      </c>
      <c r="AO7" s="1">
        <v>0.26</v>
      </c>
      <c r="AP7" s="83">
        <f t="shared" si="4"/>
        <v>0.26666666666666666</v>
      </c>
      <c r="AQ7" s="84">
        <v>1.19</v>
      </c>
      <c r="AR7" s="84">
        <v>1.19</v>
      </c>
      <c r="AS7" s="84">
        <v>1.2</v>
      </c>
      <c r="AT7" s="85">
        <f t="shared" si="5"/>
        <v>1.1933333333333334</v>
      </c>
      <c r="AU7" s="84">
        <v>1.67</v>
      </c>
      <c r="AV7" s="84">
        <v>1.68</v>
      </c>
      <c r="AW7" s="84">
        <v>1.65</v>
      </c>
      <c r="AX7" s="85">
        <f t="shared" si="6"/>
        <v>1.6666666666666667</v>
      </c>
      <c r="AY7" s="1">
        <f t="shared" si="7"/>
        <v>3.3</v>
      </c>
      <c r="AZ7" s="1">
        <f t="shared" si="8"/>
        <v>3.25</v>
      </c>
      <c r="BA7" s="1">
        <f t="shared" si="9"/>
        <v>3.25</v>
      </c>
      <c r="BB7" s="92">
        <f t="shared" si="10"/>
        <v>3.2666666666666671</v>
      </c>
      <c r="BC7" s="88"/>
      <c r="BD7" s="88"/>
      <c r="BE7" s="88"/>
      <c r="BF7" s="98"/>
      <c r="BG7" s="88"/>
      <c r="BH7" s="88"/>
      <c r="BI7" s="88"/>
      <c r="BJ7" s="98"/>
      <c r="BK7" s="88"/>
      <c r="BL7" s="88"/>
      <c r="BM7" s="88"/>
      <c r="BN7" s="98"/>
      <c r="BO7" s="88"/>
      <c r="BP7" s="88"/>
      <c r="BQ7" s="88"/>
      <c r="BR7" s="98"/>
      <c r="BS7" s="88"/>
      <c r="BT7" s="88"/>
      <c r="BU7" s="88"/>
      <c r="BV7" s="98"/>
    </row>
    <row r="8" spans="1:74" x14ac:dyDescent="0.25">
      <c r="A8" s="54" t="s">
        <v>9</v>
      </c>
      <c r="B8" s="1">
        <v>3.2</v>
      </c>
      <c r="C8" s="1">
        <v>3.2</v>
      </c>
      <c r="D8" s="1">
        <v>3.3</v>
      </c>
      <c r="E8" s="83">
        <v>3.2333333333333329</v>
      </c>
      <c r="F8" s="1">
        <v>0.39</v>
      </c>
      <c r="G8" s="1">
        <v>0.37</v>
      </c>
      <c r="H8" s="1">
        <v>0.39</v>
      </c>
      <c r="I8" s="83">
        <v>0.3833333333333333</v>
      </c>
      <c r="J8" s="1">
        <v>0.55000000000000004</v>
      </c>
      <c r="K8" s="1">
        <v>0.54</v>
      </c>
      <c r="L8" s="1">
        <v>0.56999999999999995</v>
      </c>
      <c r="M8" s="83">
        <v>0.55333333333333334</v>
      </c>
      <c r="N8" s="1">
        <v>0.25</v>
      </c>
      <c r="O8" s="1">
        <v>0.21</v>
      </c>
      <c r="P8" s="1">
        <v>0.24</v>
      </c>
      <c r="Q8" s="83">
        <v>0.23333333333333331</v>
      </c>
      <c r="R8" s="84">
        <v>1.08</v>
      </c>
      <c r="S8" s="84">
        <v>1.08</v>
      </c>
      <c r="T8" s="84">
        <v>1.2</v>
      </c>
      <c r="U8" s="85">
        <v>1.1200000000000001</v>
      </c>
      <c r="V8" s="84">
        <v>1.62</v>
      </c>
      <c r="W8" s="84">
        <v>1.63</v>
      </c>
      <c r="X8" s="84">
        <v>1.6</v>
      </c>
      <c r="Y8" s="85">
        <v>1.6166666666666665</v>
      </c>
      <c r="Z8" s="54" t="s">
        <v>9</v>
      </c>
      <c r="AA8" s="1">
        <v>3.2</v>
      </c>
      <c r="AB8" s="1">
        <v>3.27</v>
      </c>
      <c r="AC8" s="1">
        <v>3.3</v>
      </c>
      <c r="AD8" s="83">
        <f t="shared" si="1"/>
        <v>3.2566666666666664</v>
      </c>
      <c r="AE8" s="1">
        <v>0.39</v>
      </c>
      <c r="AF8" s="1">
        <v>0.41</v>
      </c>
      <c r="AG8" s="1">
        <v>0.39</v>
      </c>
      <c r="AH8" s="83">
        <f t="shared" si="2"/>
        <v>0.39666666666666667</v>
      </c>
      <c r="AI8" s="1">
        <v>0.62</v>
      </c>
      <c r="AJ8" s="1">
        <v>0.59</v>
      </c>
      <c r="AK8" s="1">
        <v>0.56999999999999995</v>
      </c>
      <c r="AL8" s="83">
        <f t="shared" si="3"/>
        <v>0.59333333333333327</v>
      </c>
      <c r="AM8" s="1">
        <v>0.25</v>
      </c>
      <c r="AN8" s="1">
        <v>0.25</v>
      </c>
      <c r="AO8" s="1">
        <v>0.24</v>
      </c>
      <c r="AP8" s="83">
        <f t="shared" si="4"/>
        <v>0.24666666666666667</v>
      </c>
      <c r="AQ8" s="84">
        <v>1.19</v>
      </c>
      <c r="AR8" s="84">
        <v>1.19</v>
      </c>
      <c r="AS8" s="84">
        <v>1.2</v>
      </c>
      <c r="AT8" s="85">
        <f t="shared" si="5"/>
        <v>1.1933333333333334</v>
      </c>
      <c r="AU8" s="84">
        <v>1.68</v>
      </c>
      <c r="AV8" s="84">
        <v>1.67</v>
      </c>
      <c r="AW8" s="84">
        <v>1.67</v>
      </c>
      <c r="AX8" s="85">
        <f t="shared" si="6"/>
        <v>1.6733333333333331</v>
      </c>
      <c r="AY8" s="1">
        <f t="shared" si="7"/>
        <v>3.2</v>
      </c>
      <c r="AZ8" s="1">
        <f t="shared" si="8"/>
        <v>3.2350000000000003</v>
      </c>
      <c r="BA8" s="1">
        <f t="shared" si="9"/>
        <v>3.3</v>
      </c>
      <c r="BB8" s="92">
        <f t="shared" si="10"/>
        <v>3.2449999999999997</v>
      </c>
      <c r="BC8" s="88"/>
      <c r="BD8" s="88"/>
      <c r="BE8" s="88"/>
      <c r="BF8" s="98"/>
      <c r="BG8" s="88"/>
      <c r="BH8" s="88"/>
      <c r="BI8" s="88"/>
      <c r="BJ8" s="98"/>
      <c r="BK8" s="88"/>
      <c r="BL8" s="88"/>
      <c r="BM8" s="88"/>
      <c r="BN8" s="98"/>
      <c r="BO8" s="88"/>
      <c r="BP8" s="88"/>
      <c r="BQ8" s="88"/>
      <c r="BR8" s="98"/>
      <c r="BS8" s="88"/>
      <c r="BT8" s="88"/>
      <c r="BU8" s="88"/>
      <c r="BV8" s="98"/>
    </row>
    <row r="9" spans="1:74" x14ac:dyDescent="0.25">
      <c r="A9" s="54" t="s">
        <v>10</v>
      </c>
      <c r="B9" s="1">
        <v>3.1</v>
      </c>
      <c r="C9" s="1">
        <v>3.4</v>
      </c>
      <c r="D9" s="1">
        <v>3.4</v>
      </c>
      <c r="E9" s="83">
        <v>3.3000000000000003</v>
      </c>
      <c r="F9" s="1">
        <v>0.42</v>
      </c>
      <c r="G9" s="1">
        <v>0.42</v>
      </c>
      <c r="H9" s="1">
        <v>0.39</v>
      </c>
      <c r="I9" s="83">
        <v>0.41</v>
      </c>
      <c r="J9" s="1">
        <v>0.56999999999999995</v>
      </c>
      <c r="K9" s="1">
        <v>0.56999999999999995</v>
      </c>
      <c r="L9" s="1">
        <v>0.57999999999999996</v>
      </c>
      <c r="M9" s="83">
        <v>0.57333333333333325</v>
      </c>
      <c r="N9" s="1">
        <v>0.24</v>
      </c>
      <c r="O9" s="1">
        <v>0.23</v>
      </c>
      <c r="P9" s="1">
        <v>0.24</v>
      </c>
      <c r="Q9" s="83">
        <v>0.23666666666666666</v>
      </c>
      <c r="R9" s="84">
        <v>1.0900000000000001</v>
      </c>
      <c r="S9" s="84">
        <v>1.2</v>
      </c>
      <c r="T9" s="84">
        <v>1.1399999999999999</v>
      </c>
      <c r="U9" s="85">
        <v>1.1433333333333333</v>
      </c>
      <c r="V9" s="84">
        <v>1.64</v>
      </c>
      <c r="W9" s="84">
        <v>1.67</v>
      </c>
      <c r="X9" s="84">
        <v>1.65</v>
      </c>
      <c r="Y9" s="85">
        <v>1.6533333333333331</v>
      </c>
      <c r="Z9" s="54" t="s">
        <v>10</v>
      </c>
      <c r="AA9" s="1">
        <v>3.2</v>
      </c>
      <c r="AB9" s="1">
        <v>3.4</v>
      </c>
      <c r="AC9" s="1">
        <v>3.4</v>
      </c>
      <c r="AD9" s="83">
        <f t="shared" si="1"/>
        <v>3.3333333333333335</v>
      </c>
      <c r="AE9" s="1">
        <v>0.42</v>
      </c>
      <c r="AF9" s="1">
        <v>0.45</v>
      </c>
      <c r="AG9" s="1">
        <v>0.45</v>
      </c>
      <c r="AH9" s="83">
        <f t="shared" si="2"/>
        <v>0.44</v>
      </c>
      <c r="AI9" s="1">
        <v>0.62</v>
      </c>
      <c r="AJ9" s="1">
        <v>0.62</v>
      </c>
      <c r="AK9" s="1">
        <v>0.64</v>
      </c>
      <c r="AL9" s="83">
        <f t="shared" si="3"/>
        <v>0.62666666666666659</v>
      </c>
      <c r="AM9" s="1">
        <v>0.26</v>
      </c>
      <c r="AN9" s="1">
        <v>0.26</v>
      </c>
      <c r="AO9" s="1">
        <v>0.28000000000000003</v>
      </c>
      <c r="AP9" s="83">
        <f t="shared" si="4"/>
        <v>0.26666666666666666</v>
      </c>
      <c r="AQ9" s="84">
        <v>1.19</v>
      </c>
      <c r="AR9" s="84">
        <v>1.2</v>
      </c>
      <c r="AS9" s="84">
        <v>1.1399999999999999</v>
      </c>
      <c r="AT9" s="85">
        <f t="shared" si="5"/>
        <v>1.1766666666666665</v>
      </c>
      <c r="AU9" s="84">
        <v>1.67</v>
      </c>
      <c r="AV9" s="84">
        <v>1.67</v>
      </c>
      <c r="AW9" s="84">
        <v>1.65</v>
      </c>
      <c r="AX9" s="85">
        <f t="shared" si="6"/>
        <v>1.6633333333333333</v>
      </c>
      <c r="AY9" s="1">
        <f t="shared" si="7"/>
        <v>3.1500000000000004</v>
      </c>
      <c r="AZ9" s="1">
        <f t="shared" si="8"/>
        <v>3.4</v>
      </c>
      <c r="BA9" s="1">
        <f t="shared" si="9"/>
        <v>3.4</v>
      </c>
      <c r="BB9" s="92">
        <f t="shared" si="10"/>
        <v>3.3166666666666669</v>
      </c>
      <c r="BC9" s="88"/>
      <c r="BD9" s="88"/>
      <c r="BE9" s="88"/>
      <c r="BF9" s="98"/>
      <c r="BG9" s="88"/>
      <c r="BH9" s="88"/>
      <c r="BI9" s="88"/>
      <c r="BJ9" s="98"/>
      <c r="BK9" s="88"/>
      <c r="BL9" s="88"/>
      <c r="BM9" s="88"/>
      <c r="BN9" s="98"/>
      <c r="BO9" s="88"/>
      <c r="BP9" s="88"/>
      <c r="BQ9" s="88"/>
      <c r="BR9" s="98"/>
      <c r="BS9" s="88"/>
      <c r="BT9" s="88"/>
      <c r="BU9" s="88"/>
      <c r="BV9" s="98"/>
    </row>
    <row r="10" spans="1:74" x14ac:dyDescent="0.25">
      <c r="A10" s="54" t="s">
        <v>11</v>
      </c>
      <c r="B10" s="1">
        <v>3.5</v>
      </c>
      <c r="C10" s="1">
        <v>3.4</v>
      </c>
      <c r="D10" s="1">
        <v>3.4</v>
      </c>
      <c r="E10" s="83">
        <v>3.4333333333333336</v>
      </c>
      <c r="F10" s="1">
        <v>0.53</v>
      </c>
      <c r="G10" s="1">
        <v>0.45</v>
      </c>
      <c r="H10" s="1">
        <v>0.43</v>
      </c>
      <c r="I10" s="83">
        <v>0.47</v>
      </c>
      <c r="J10" s="1">
        <v>0.64</v>
      </c>
      <c r="K10" s="1">
        <v>0.68</v>
      </c>
      <c r="L10" s="1">
        <v>0.75</v>
      </c>
      <c r="M10" s="83">
        <v>0.69000000000000006</v>
      </c>
      <c r="N10" s="1">
        <v>0.27</v>
      </c>
      <c r="O10" s="1">
        <v>0.28000000000000003</v>
      </c>
      <c r="P10" s="1">
        <v>0.27</v>
      </c>
      <c r="Q10" s="83">
        <v>0.27333333333333337</v>
      </c>
      <c r="R10" s="84">
        <v>1.2</v>
      </c>
      <c r="S10" s="84">
        <v>1.1499999999999999</v>
      </c>
      <c r="T10" s="84">
        <v>1.2</v>
      </c>
      <c r="U10" s="85">
        <v>1.1833333333333333</v>
      </c>
      <c r="V10" s="84">
        <v>1.75</v>
      </c>
      <c r="W10" s="84">
        <v>1.75</v>
      </c>
      <c r="X10" s="84">
        <v>1.78</v>
      </c>
      <c r="Y10" s="85">
        <v>1.76</v>
      </c>
      <c r="Z10" s="54" t="s">
        <v>11</v>
      </c>
      <c r="AA10" s="1">
        <v>3.5</v>
      </c>
      <c r="AB10" s="1">
        <v>3.5</v>
      </c>
      <c r="AC10" s="1">
        <v>3.4</v>
      </c>
      <c r="AD10" s="83">
        <f t="shared" si="1"/>
        <v>3.4666666666666668</v>
      </c>
      <c r="AE10" s="1">
        <v>0.53</v>
      </c>
      <c r="AF10" s="1">
        <v>0.5</v>
      </c>
      <c r="AG10" s="1">
        <v>0.49</v>
      </c>
      <c r="AH10" s="83">
        <f t="shared" si="2"/>
        <v>0.50666666666666671</v>
      </c>
      <c r="AI10" s="1">
        <v>0.69</v>
      </c>
      <c r="AJ10" s="1">
        <v>0.74</v>
      </c>
      <c r="AK10" s="1">
        <v>0.7</v>
      </c>
      <c r="AL10" s="83">
        <f t="shared" si="3"/>
        <v>0.71</v>
      </c>
      <c r="AM10" s="1">
        <v>0.28000000000000003</v>
      </c>
      <c r="AN10" s="1">
        <v>0.28000000000000003</v>
      </c>
      <c r="AO10" s="1">
        <v>0.3</v>
      </c>
      <c r="AP10" s="83">
        <f t="shared" si="4"/>
        <v>0.28666666666666668</v>
      </c>
      <c r="AQ10" s="84">
        <v>1.2</v>
      </c>
      <c r="AR10" s="84">
        <v>1.2</v>
      </c>
      <c r="AS10" s="84">
        <v>1.2</v>
      </c>
      <c r="AT10" s="85">
        <f t="shared" si="5"/>
        <v>1.2</v>
      </c>
      <c r="AU10" s="84">
        <v>1.8</v>
      </c>
      <c r="AV10" s="84">
        <v>1.75</v>
      </c>
      <c r="AW10" s="84">
        <v>1.78</v>
      </c>
      <c r="AX10" s="85">
        <f t="shared" si="6"/>
        <v>1.7766666666666666</v>
      </c>
      <c r="AY10" s="1">
        <f t="shared" si="7"/>
        <v>3.5</v>
      </c>
      <c r="AZ10" s="1">
        <f t="shared" si="8"/>
        <v>3.45</v>
      </c>
      <c r="BA10" s="1">
        <f t="shared" si="9"/>
        <v>3.4</v>
      </c>
      <c r="BB10" s="92">
        <f t="shared" si="10"/>
        <v>3.4499999999999997</v>
      </c>
      <c r="BC10" s="88"/>
      <c r="BD10" s="88"/>
      <c r="BE10" s="88"/>
      <c r="BF10" s="98"/>
      <c r="BG10" s="88"/>
      <c r="BH10" s="88"/>
      <c r="BI10" s="88"/>
      <c r="BJ10" s="98"/>
      <c r="BK10" s="88"/>
      <c r="BL10" s="88"/>
      <c r="BM10" s="88"/>
      <c r="BN10" s="98"/>
      <c r="BO10" s="88"/>
      <c r="BP10" s="88"/>
      <c r="BQ10" s="88"/>
      <c r="BR10" s="98"/>
      <c r="BS10" s="88"/>
      <c r="BT10" s="88"/>
      <c r="BU10" s="88"/>
      <c r="BV10" s="98"/>
    </row>
    <row r="11" spans="1:74" x14ac:dyDescent="0.25">
      <c r="A11" s="54" t="s">
        <v>12</v>
      </c>
      <c r="B11" s="1">
        <v>3.5</v>
      </c>
      <c r="C11" s="1">
        <v>3.45</v>
      </c>
      <c r="D11" s="1">
        <v>3.5</v>
      </c>
      <c r="E11" s="83">
        <v>3.4833333333333329</v>
      </c>
      <c r="F11" s="1">
        <v>0.45</v>
      </c>
      <c r="G11" s="1">
        <v>0.48</v>
      </c>
      <c r="H11" s="1">
        <v>0.51</v>
      </c>
      <c r="I11" s="83">
        <v>0.48</v>
      </c>
      <c r="J11" s="1">
        <v>0.71</v>
      </c>
      <c r="K11" s="1">
        <v>0.68</v>
      </c>
      <c r="L11" s="1">
        <v>0.72</v>
      </c>
      <c r="M11" s="83">
        <v>0.70333333333333348</v>
      </c>
      <c r="N11" s="1">
        <v>0.25</v>
      </c>
      <c r="O11" s="1">
        <v>0.25</v>
      </c>
      <c r="P11" s="1">
        <v>0.28999999999999998</v>
      </c>
      <c r="Q11" s="83">
        <v>0.26333333333333336</v>
      </c>
      <c r="R11" s="84">
        <v>1.1399999999999999</v>
      </c>
      <c r="S11" s="84">
        <v>1.2</v>
      </c>
      <c r="T11" s="84">
        <v>1.2</v>
      </c>
      <c r="U11" s="85">
        <v>1.18</v>
      </c>
      <c r="V11" s="84">
        <v>1.74</v>
      </c>
      <c r="W11" s="84">
        <v>1.75</v>
      </c>
      <c r="X11" s="84">
        <v>1.75</v>
      </c>
      <c r="Y11" s="85">
        <v>1.7466666666666668</v>
      </c>
      <c r="Z11" s="54" t="s">
        <v>12</v>
      </c>
      <c r="AA11" s="1">
        <v>3.45</v>
      </c>
      <c r="AB11" s="1">
        <v>3.49</v>
      </c>
      <c r="AC11" s="1">
        <v>3.5</v>
      </c>
      <c r="AD11" s="83">
        <f t="shared" si="1"/>
        <v>3.4800000000000004</v>
      </c>
      <c r="AE11" s="1">
        <v>0.48</v>
      </c>
      <c r="AF11" s="1">
        <v>0.48</v>
      </c>
      <c r="AG11" s="1">
        <v>0.51</v>
      </c>
      <c r="AH11" s="83">
        <f t="shared" si="2"/>
        <v>0.49</v>
      </c>
      <c r="AI11" s="1">
        <v>0.71</v>
      </c>
      <c r="AJ11" s="1">
        <v>0.71</v>
      </c>
      <c r="AK11" s="1">
        <v>0.72</v>
      </c>
      <c r="AL11" s="83">
        <f t="shared" si="3"/>
        <v>0.71333333333333326</v>
      </c>
      <c r="AM11" s="1">
        <v>0.28000000000000003</v>
      </c>
      <c r="AN11" s="1">
        <v>0.28999999999999998</v>
      </c>
      <c r="AO11" s="1">
        <v>0.28999999999999998</v>
      </c>
      <c r="AP11" s="83">
        <f t="shared" si="4"/>
        <v>0.28666666666666668</v>
      </c>
      <c r="AQ11" s="84">
        <v>1.21</v>
      </c>
      <c r="AR11" s="84">
        <v>1.22</v>
      </c>
      <c r="AS11" s="84">
        <v>1.2</v>
      </c>
      <c r="AT11" s="85">
        <f t="shared" si="5"/>
        <v>1.21</v>
      </c>
      <c r="AU11" s="84">
        <v>1.79</v>
      </c>
      <c r="AV11" s="84">
        <v>1.79</v>
      </c>
      <c r="AW11" s="84">
        <v>1.78</v>
      </c>
      <c r="AX11" s="85">
        <f t="shared" si="6"/>
        <v>1.7866666666666668</v>
      </c>
      <c r="AY11" s="1">
        <f t="shared" si="7"/>
        <v>3.4750000000000001</v>
      </c>
      <c r="AZ11" s="1">
        <f t="shared" si="8"/>
        <v>3.47</v>
      </c>
      <c r="BA11" s="1">
        <f t="shared" si="9"/>
        <v>3.5</v>
      </c>
      <c r="BB11" s="92">
        <f t="shared" si="10"/>
        <v>3.4816666666666669</v>
      </c>
      <c r="BC11" s="88"/>
      <c r="BD11" s="88"/>
      <c r="BE11" s="88"/>
      <c r="BF11" s="98"/>
      <c r="BG11" s="88"/>
      <c r="BH11" s="88"/>
      <c r="BI11" s="88"/>
      <c r="BJ11" s="98"/>
      <c r="BK11" s="88"/>
      <c r="BL11" s="88"/>
      <c r="BM11" s="88"/>
      <c r="BN11" s="98"/>
      <c r="BO11" s="88"/>
      <c r="BP11" s="88"/>
      <c r="BQ11" s="88"/>
      <c r="BR11" s="98"/>
      <c r="BS11" s="88"/>
      <c r="BT11" s="88"/>
      <c r="BU11" s="88"/>
      <c r="BV11" s="98"/>
    </row>
    <row r="12" spans="1:74" x14ac:dyDescent="0.25">
      <c r="A12" s="54" t="s">
        <v>13</v>
      </c>
      <c r="B12" s="1">
        <v>3.5</v>
      </c>
      <c r="C12" s="1">
        <v>3.48</v>
      </c>
      <c r="D12" s="1">
        <v>3.52</v>
      </c>
      <c r="E12" s="83">
        <v>3.5</v>
      </c>
      <c r="F12" s="1">
        <v>0.52</v>
      </c>
      <c r="G12" s="1">
        <v>0.5</v>
      </c>
      <c r="H12" s="1">
        <v>0.5</v>
      </c>
      <c r="I12" s="83">
        <v>0.50666666666666671</v>
      </c>
      <c r="J12" s="1">
        <v>0.7</v>
      </c>
      <c r="K12" s="1">
        <v>0.72</v>
      </c>
      <c r="L12" s="1">
        <v>0.73</v>
      </c>
      <c r="M12" s="83">
        <v>0.71666666666666667</v>
      </c>
      <c r="N12" s="1">
        <v>0.28000000000000003</v>
      </c>
      <c r="O12" s="1">
        <v>0.28999999999999998</v>
      </c>
      <c r="P12" s="1">
        <v>0.27</v>
      </c>
      <c r="Q12" s="83">
        <v>0.28000000000000003</v>
      </c>
      <c r="R12" s="84">
        <v>1.21</v>
      </c>
      <c r="S12" s="84">
        <v>1.23</v>
      </c>
      <c r="T12" s="84">
        <v>1.2</v>
      </c>
      <c r="U12" s="85">
        <v>1.2133333333333332</v>
      </c>
      <c r="V12" s="84">
        <v>1.78</v>
      </c>
      <c r="W12" s="84">
        <v>1.77</v>
      </c>
      <c r="X12" s="84">
        <v>1.76</v>
      </c>
      <c r="Y12" s="85">
        <v>1.7699999999999998</v>
      </c>
      <c r="Z12" s="54" t="s">
        <v>13</v>
      </c>
      <c r="AA12" s="1">
        <v>3.5</v>
      </c>
      <c r="AB12" s="1">
        <v>3.52</v>
      </c>
      <c r="AC12" s="1">
        <v>3.52</v>
      </c>
      <c r="AD12" s="83">
        <f t="shared" si="1"/>
        <v>3.5133333333333332</v>
      </c>
      <c r="AE12" s="1">
        <v>0.52</v>
      </c>
      <c r="AF12" s="1">
        <v>0.55000000000000004</v>
      </c>
      <c r="AG12" s="1">
        <v>0.53</v>
      </c>
      <c r="AH12" s="83">
        <f t="shared" si="2"/>
        <v>0.53333333333333333</v>
      </c>
      <c r="AI12" s="1">
        <v>0.73</v>
      </c>
      <c r="AJ12" s="1">
        <v>0.72</v>
      </c>
      <c r="AK12" s="1">
        <v>0.73</v>
      </c>
      <c r="AL12" s="83">
        <f t="shared" si="3"/>
        <v>0.72666666666666657</v>
      </c>
      <c r="AM12" s="1">
        <v>0.31</v>
      </c>
      <c r="AN12" s="1">
        <v>0.28999999999999998</v>
      </c>
      <c r="AO12" s="1">
        <v>0.31</v>
      </c>
      <c r="AP12" s="83">
        <f t="shared" si="4"/>
        <v>0.30333333333333329</v>
      </c>
      <c r="AQ12" s="84">
        <v>1.21</v>
      </c>
      <c r="AR12" s="84">
        <v>1.23</v>
      </c>
      <c r="AS12" s="84">
        <v>1.2</v>
      </c>
      <c r="AT12" s="85">
        <f t="shared" si="5"/>
        <v>1.2133333333333332</v>
      </c>
      <c r="AU12" s="84">
        <v>1.78</v>
      </c>
      <c r="AV12" s="84">
        <v>1.77</v>
      </c>
      <c r="AW12" s="84">
        <v>1.79</v>
      </c>
      <c r="AX12" s="85">
        <f t="shared" si="6"/>
        <v>1.78</v>
      </c>
      <c r="AY12" s="1">
        <f t="shared" si="7"/>
        <v>3.5</v>
      </c>
      <c r="AZ12" s="1">
        <f t="shared" si="8"/>
        <v>3.5</v>
      </c>
      <c r="BA12" s="1">
        <f t="shared" si="9"/>
        <v>3.52</v>
      </c>
      <c r="BB12" s="92">
        <f t="shared" si="10"/>
        <v>3.5066666666666664</v>
      </c>
      <c r="BC12" s="88"/>
      <c r="BD12" s="88"/>
      <c r="BE12" s="88"/>
      <c r="BF12" s="98"/>
      <c r="BG12" s="88"/>
      <c r="BH12" s="88"/>
      <c r="BI12" s="88"/>
      <c r="BJ12" s="98"/>
      <c r="BK12" s="88"/>
      <c r="BL12" s="88"/>
      <c r="BM12" s="88"/>
      <c r="BN12" s="98"/>
      <c r="BO12" s="88"/>
      <c r="BP12" s="88"/>
      <c r="BQ12" s="88"/>
      <c r="BR12" s="98"/>
      <c r="BS12" s="88"/>
      <c r="BT12" s="88"/>
      <c r="BU12" s="88"/>
      <c r="BV12" s="98"/>
    </row>
    <row r="13" spans="1:74" x14ac:dyDescent="0.25">
      <c r="A13" s="54" t="s">
        <v>14</v>
      </c>
      <c r="B13" s="1">
        <v>3.6</v>
      </c>
      <c r="C13" s="1">
        <v>3.6</v>
      </c>
      <c r="D13" s="1">
        <v>3.4</v>
      </c>
      <c r="E13" s="83">
        <v>3.5333333333333332</v>
      </c>
      <c r="F13" s="1">
        <v>0.52</v>
      </c>
      <c r="G13" s="1">
        <v>0.54</v>
      </c>
      <c r="H13" s="1">
        <v>0.51</v>
      </c>
      <c r="I13" s="83">
        <v>0.52333333333333332</v>
      </c>
      <c r="J13" s="1">
        <v>0.74</v>
      </c>
      <c r="K13" s="1">
        <v>0.74</v>
      </c>
      <c r="L13" s="1">
        <v>0.71</v>
      </c>
      <c r="M13" s="83">
        <v>0.73</v>
      </c>
      <c r="N13" s="1">
        <v>0.28000000000000003</v>
      </c>
      <c r="O13" s="1">
        <v>0.28999999999999998</v>
      </c>
      <c r="P13" s="1">
        <v>0.27</v>
      </c>
      <c r="Q13" s="83">
        <v>0.28000000000000003</v>
      </c>
      <c r="R13" s="10">
        <v>1.2</v>
      </c>
      <c r="S13" s="10">
        <v>1.2</v>
      </c>
      <c r="T13" s="10">
        <v>1.2</v>
      </c>
      <c r="U13" s="85">
        <v>1.2</v>
      </c>
      <c r="V13" s="10">
        <v>1.79</v>
      </c>
      <c r="W13" s="10">
        <v>1.78</v>
      </c>
      <c r="X13" s="10">
        <v>1.76</v>
      </c>
      <c r="Y13" s="85">
        <v>1.7766666666666666</v>
      </c>
      <c r="Z13" s="54" t="s">
        <v>14</v>
      </c>
      <c r="AA13" s="1">
        <v>3.52</v>
      </c>
      <c r="AB13" s="1">
        <v>3.6</v>
      </c>
      <c r="AC13" s="1">
        <v>3.45</v>
      </c>
      <c r="AD13" s="83">
        <f t="shared" si="1"/>
        <v>3.5233333333333334</v>
      </c>
      <c r="AE13" s="1">
        <v>0.52</v>
      </c>
      <c r="AF13" s="1">
        <v>0.54</v>
      </c>
      <c r="AG13" s="1">
        <v>0.56000000000000005</v>
      </c>
      <c r="AH13" s="83">
        <f t="shared" si="2"/>
        <v>0.54</v>
      </c>
      <c r="AI13" s="1">
        <v>0.74</v>
      </c>
      <c r="AJ13" s="1">
        <v>0.74</v>
      </c>
      <c r="AK13" s="1">
        <v>0.73</v>
      </c>
      <c r="AL13" s="83">
        <f t="shared" si="3"/>
        <v>0.73666666666666669</v>
      </c>
      <c r="AM13" s="1">
        <v>0.31</v>
      </c>
      <c r="AN13" s="1">
        <v>0.31</v>
      </c>
      <c r="AO13" s="1">
        <v>0.28999999999999998</v>
      </c>
      <c r="AP13" s="83">
        <f t="shared" si="4"/>
        <v>0.30333333333333329</v>
      </c>
      <c r="AQ13" s="10">
        <v>1.2</v>
      </c>
      <c r="AR13" s="10">
        <v>1.23</v>
      </c>
      <c r="AS13" s="10">
        <v>1.22</v>
      </c>
      <c r="AT13" s="85">
        <f t="shared" si="5"/>
        <v>1.2166666666666666</v>
      </c>
      <c r="AU13" s="10">
        <v>1.79</v>
      </c>
      <c r="AV13" s="10">
        <v>1.79</v>
      </c>
      <c r="AW13" s="10">
        <v>1.79</v>
      </c>
      <c r="AX13" s="85">
        <f t="shared" si="6"/>
        <v>1.79</v>
      </c>
      <c r="AY13" s="1">
        <f t="shared" si="7"/>
        <v>3.56</v>
      </c>
      <c r="AZ13" s="1">
        <f t="shared" si="8"/>
        <v>3.6</v>
      </c>
      <c r="BA13" s="1">
        <f t="shared" si="9"/>
        <v>3.4249999999999998</v>
      </c>
      <c r="BB13" s="92">
        <f t="shared" si="10"/>
        <v>3.5283333333333338</v>
      </c>
      <c r="BC13" s="88"/>
      <c r="BD13" s="88"/>
      <c r="BE13" s="88"/>
      <c r="BF13" s="98"/>
      <c r="BG13" s="88"/>
      <c r="BH13" s="88"/>
      <c r="BI13" s="88"/>
      <c r="BJ13" s="98"/>
      <c r="BK13" s="88"/>
      <c r="BL13" s="88"/>
      <c r="BM13" s="88"/>
      <c r="BN13" s="98"/>
      <c r="BO13" s="88"/>
      <c r="BP13" s="88"/>
      <c r="BQ13" s="88"/>
      <c r="BR13" s="98"/>
      <c r="BS13" s="88"/>
      <c r="BT13" s="88"/>
      <c r="BU13" s="88"/>
      <c r="BV13" s="98"/>
    </row>
    <row r="14" spans="1:74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AD14" s="92"/>
      <c r="AH14" s="88"/>
      <c r="AL14" s="88"/>
      <c r="AP14" s="92"/>
      <c r="AT14" s="94"/>
      <c r="AX14" s="84"/>
    </row>
    <row r="15" spans="1:74" ht="15.75" x14ac:dyDescent="0.25">
      <c r="A15" s="54"/>
      <c r="B15" s="1"/>
      <c r="C15" s="1"/>
      <c r="D15" s="54"/>
      <c r="E15" s="54"/>
      <c r="F15" s="54"/>
      <c r="G15" s="54"/>
      <c r="H15" s="54"/>
      <c r="I15" s="54"/>
      <c r="J15" s="86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AD15" s="92"/>
      <c r="AH15" s="88"/>
      <c r="AL15" s="88"/>
      <c r="AP15" s="92"/>
      <c r="AT15" s="94"/>
      <c r="AX15" s="84"/>
    </row>
    <row r="16" spans="1:74" x14ac:dyDescent="0.25">
      <c r="A16" s="54"/>
      <c r="B16" s="1"/>
      <c r="C16" s="1"/>
      <c r="D16" s="54"/>
      <c r="E16" s="54"/>
      <c r="F16" s="54"/>
      <c r="G16" s="54"/>
      <c r="H16" s="54"/>
      <c r="I16" s="1"/>
      <c r="J16" s="1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AD16" s="92"/>
      <c r="AH16" s="88"/>
      <c r="AL16" s="88"/>
      <c r="AP16" s="92"/>
      <c r="AT16" s="94"/>
      <c r="AX16" s="84"/>
    </row>
    <row r="17" spans="1:74" ht="15.75" x14ac:dyDescent="0.25">
      <c r="A17" s="54"/>
      <c r="B17" s="1"/>
      <c r="C17" s="1"/>
      <c r="D17" s="54"/>
      <c r="E17" s="54"/>
      <c r="F17" s="54"/>
      <c r="G17" s="54"/>
      <c r="H17" s="54"/>
      <c r="I17" s="54"/>
      <c r="J17" s="86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AD17" s="92"/>
      <c r="AH17" s="88"/>
      <c r="AL17" s="88"/>
      <c r="AP17" s="92"/>
      <c r="AT17" s="94"/>
      <c r="AX17" s="84"/>
    </row>
    <row r="18" spans="1:74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AD18" s="92"/>
      <c r="AH18" s="88"/>
      <c r="AL18" s="88"/>
      <c r="AP18" s="92"/>
      <c r="AT18" s="94"/>
      <c r="AX18" s="84"/>
    </row>
    <row r="19" spans="1:74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AD19" s="92"/>
      <c r="AH19" s="88"/>
      <c r="AL19" s="88"/>
      <c r="AP19" s="92"/>
      <c r="AT19" s="94"/>
      <c r="AX19" s="84"/>
    </row>
    <row r="20" spans="1:74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AD20" s="92"/>
      <c r="AH20" s="88"/>
      <c r="AL20" s="88"/>
      <c r="AP20" s="92"/>
      <c r="AT20" s="94"/>
      <c r="AX20" s="84"/>
    </row>
    <row r="21" spans="1:74" x14ac:dyDescent="0.25">
      <c r="A21" s="54"/>
      <c r="B21" s="54"/>
      <c r="C21" s="54">
        <v>2013</v>
      </c>
      <c r="D21" s="54"/>
      <c r="E21" s="54"/>
      <c r="F21" s="54"/>
      <c r="G21" s="54">
        <v>2013</v>
      </c>
      <c r="H21" s="54"/>
      <c r="I21" s="54"/>
      <c r="J21" s="54"/>
      <c r="K21" s="54">
        <v>2013</v>
      </c>
      <c r="L21" s="54"/>
      <c r="M21" s="54"/>
      <c r="N21" s="54"/>
      <c r="O21" s="54">
        <v>2013</v>
      </c>
      <c r="P21" s="54"/>
      <c r="Q21" s="54"/>
      <c r="R21" s="54"/>
      <c r="S21" s="54">
        <v>2013</v>
      </c>
      <c r="T21" s="54"/>
      <c r="U21" s="54"/>
      <c r="V21" s="54"/>
      <c r="W21" s="54">
        <v>2013</v>
      </c>
      <c r="X21" s="54"/>
      <c r="Y21" s="54"/>
      <c r="Z21" s="54"/>
      <c r="AA21" s="54"/>
      <c r="AB21" s="54">
        <v>2013</v>
      </c>
      <c r="AC21" s="54"/>
      <c r="AD21" s="92"/>
      <c r="AE21" s="54"/>
      <c r="AF21" s="54">
        <v>2013</v>
      </c>
      <c r="AG21" s="54"/>
      <c r="AH21" s="88"/>
      <c r="AI21" s="54"/>
      <c r="AJ21" s="54">
        <v>2013</v>
      </c>
      <c r="AK21" s="54"/>
      <c r="AL21" s="88"/>
      <c r="AM21" s="54"/>
      <c r="AN21" s="54">
        <v>2013</v>
      </c>
      <c r="AO21" s="54"/>
      <c r="AP21" s="92"/>
      <c r="AQ21" s="54"/>
      <c r="AR21" s="54">
        <v>2013</v>
      </c>
      <c r="AS21" s="54"/>
      <c r="AT21" s="94"/>
      <c r="AU21" s="54"/>
      <c r="AV21" s="54">
        <v>2013</v>
      </c>
      <c r="AW21" s="54"/>
      <c r="AX21" s="84"/>
      <c r="AY21" s="54"/>
      <c r="AZ21" s="54" t="s">
        <v>81</v>
      </c>
      <c r="BA21" s="54" t="s">
        <v>37</v>
      </c>
      <c r="BB21" s="54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</row>
    <row r="22" spans="1:74" ht="18.75" x14ac:dyDescent="0.3">
      <c r="A22" s="54"/>
      <c r="B22" s="87" t="s">
        <v>66</v>
      </c>
      <c r="C22" s="87"/>
      <c r="D22" s="87"/>
      <c r="E22" s="87"/>
      <c r="F22" s="87" t="s">
        <v>67</v>
      </c>
      <c r="G22" s="87"/>
      <c r="H22" s="87"/>
      <c r="I22" s="54"/>
      <c r="J22" s="87" t="s">
        <v>68</v>
      </c>
      <c r="K22" s="87"/>
      <c r="L22" s="87"/>
      <c r="M22" s="54"/>
      <c r="N22" s="87" t="s">
        <v>69</v>
      </c>
      <c r="O22" s="87"/>
      <c r="P22" s="87"/>
      <c r="Q22" s="87"/>
      <c r="R22" s="87" t="s">
        <v>70</v>
      </c>
      <c r="S22" s="87"/>
      <c r="T22" s="87"/>
      <c r="U22" s="54"/>
      <c r="V22" s="87" t="s">
        <v>71</v>
      </c>
      <c r="W22" s="87"/>
      <c r="X22" s="87"/>
      <c r="Y22" s="6"/>
      <c r="Z22" s="54"/>
      <c r="AA22" s="87" t="s">
        <v>66</v>
      </c>
      <c r="AB22" s="87"/>
      <c r="AC22" s="87"/>
      <c r="AD22" s="93"/>
      <c r="AE22" s="87" t="s">
        <v>67</v>
      </c>
      <c r="AF22" s="87"/>
      <c r="AG22" s="87"/>
      <c r="AH22" s="88"/>
      <c r="AI22" s="87" t="s">
        <v>68</v>
      </c>
      <c r="AJ22" s="87"/>
      <c r="AK22" s="87"/>
      <c r="AL22" s="88"/>
      <c r="AM22" s="87" t="s">
        <v>69</v>
      </c>
      <c r="AN22" s="87"/>
      <c r="AO22" s="87"/>
      <c r="AP22" s="93"/>
      <c r="AQ22" s="87" t="s">
        <v>70</v>
      </c>
      <c r="AR22" s="87"/>
      <c r="AS22" s="87"/>
      <c r="AT22" s="94"/>
      <c r="AU22" s="87" t="s">
        <v>71</v>
      </c>
      <c r="AV22" s="87"/>
      <c r="AW22" s="87"/>
      <c r="AX22" s="84"/>
      <c r="AY22" s="54"/>
      <c r="AZ22" s="21" t="s">
        <v>73</v>
      </c>
      <c r="BA22" s="54"/>
      <c r="BB22" s="54" t="s">
        <v>75</v>
      </c>
      <c r="BC22" s="38"/>
      <c r="BD22" s="76"/>
      <c r="BE22" s="38"/>
      <c r="BF22" s="38"/>
      <c r="BG22" s="38"/>
      <c r="BH22" s="76"/>
      <c r="BI22" s="38"/>
      <c r="BJ22" s="38"/>
      <c r="BK22" s="38"/>
      <c r="BL22" s="76"/>
      <c r="BM22" s="38"/>
      <c r="BN22" s="38"/>
      <c r="BO22" s="38"/>
      <c r="BP22" s="76"/>
      <c r="BQ22" s="38"/>
      <c r="BR22" s="38"/>
      <c r="BS22" s="38"/>
      <c r="BT22" s="76"/>
      <c r="BU22" s="38"/>
      <c r="BV22" s="38"/>
    </row>
    <row r="23" spans="1:74" x14ac:dyDescent="0.25">
      <c r="A23" s="38"/>
      <c r="B23" s="38" t="s">
        <v>2</v>
      </c>
      <c r="C23" s="38" t="s">
        <v>3</v>
      </c>
      <c r="D23" s="38" t="s">
        <v>4</v>
      </c>
      <c r="E23" s="38" t="s">
        <v>5</v>
      </c>
      <c r="F23" s="38" t="s">
        <v>2</v>
      </c>
      <c r="G23" s="38" t="s">
        <v>3</v>
      </c>
      <c r="H23" s="38" t="s">
        <v>4</v>
      </c>
      <c r="I23" s="38" t="s">
        <v>5</v>
      </c>
      <c r="J23" s="54" t="s">
        <v>2</v>
      </c>
      <c r="K23" s="54" t="s">
        <v>3</v>
      </c>
      <c r="L23" s="54" t="s">
        <v>4</v>
      </c>
      <c r="M23" s="54" t="s">
        <v>5</v>
      </c>
      <c r="N23" s="54" t="s">
        <v>2</v>
      </c>
      <c r="O23" s="54" t="s">
        <v>3</v>
      </c>
      <c r="P23" s="54" t="s">
        <v>4</v>
      </c>
      <c r="Q23" s="54" t="s">
        <v>5</v>
      </c>
      <c r="R23" s="54" t="s">
        <v>2</v>
      </c>
      <c r="S23" s="54" t="s">
        <v>3</v>
      </c>
      <c r="T23" s="54" t="s">
        <v>4</v>
      </c>
      <c r="U23" s="54" t="s">
        <v>5</v>
      </c>
      <c r="V23" s="54" t="s">
        <v>2</v>
      </c>
      <c r="W23" s="54" t="s">
        <v>3</v>
      </c>
      <c r="X23" s="54" t="s">
        <v>4</v>
      </c>
      <c r="Y23" s="54" t="s">
        <v>5</v>
      </c>
      <c r="Z23" s="38"/>
      <c r="AA23" s="38" t="s">
        <v>2</v>
      </c>
      <c r="AB23" s="38" t="s">
        <v>3</v>
      </c>
      <c r="AC23" s="38" t="s">
        <v>4</v>
      </c>
      <c r="AD23" s="38" t="s">
        <v>5</v>
      </c>
      <c r="AE23" s="38" t="s">
        <v>2</v>
      </c>
      <c r="AF23" s="38" t="s">
        <v>3</v>
      </c>
      <c r="AG23" s="38" t="s">
        <v>4</v>
      </c>
      <c r="AH23" s="38" t="s">
        <v>5</v>
      </c>
      <c r="AI23" s="54" t="s">
        <v>2</v>
      </c>
      <c r="AJ23" s="54" t="s">
        <v>3</v>
      </c>
      <c r="AK23" s="54" t="s">
        <v>4</v>
      </c>
      <c r="AL23" s="54" t="s">
        <v>5</v>
      </c>
      <c r="AM23" s="54" t="s">
        <v>2</v>
      </c>
      <c r="AN23" s="54" t="s">
        <v>3</v>
      </c>
      <c r="AO23" s="54" t="s">
        <v>4</v>
      </c>
      <c r="AP23" s="54" t="s">
        <v>5</v>
      </c>
      <c r="AQ23" s="54" t="s">
        <v>2</v>
      </c>
      <c r="AR23" s="54" t="s">
        <v>3</v>
      </c>
      <c r="AS23" s="54" t="s">
        <v>4</v>
      </c>
      <c r="AT23" s="54" t="s">
        <v>5</v>
      </c>
      <c r="AU23" s="54" t="s">
        <v>2</v>
      </c>
      <c r="AV23" s="54" t="s">
        <v>3</v>
      </c>
      <c r="AW23" s="54" t="s">
        <v>4</v>
      </c>
      <c r="AX23" s="54" t="s">
        <v>5</v>
      </c>
      <c r="AY23" s="81" t="s">
        <v>2</v>
      </c>
      <c r="AZ23" s="81" t="s">
        <v>3</v>
      </c>
      <c r="BA23" s="81" t="s">
        <v>4</v>
      </c>
      <c r="BB23" s="81" t="s">
        <v>5</v>
      </c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</row>
    <row r="24" spans="1:74" x14ac:dyDescent="0.25">
      <c r="A24" s="38" t="s">
        <v>6</v>
      </c>
      <c r="B24" s="88">
        <v>1.5</v>
      </c>
      <c r="C24" s="88">
        <v>1.1000000000000001</v>
      </c>
      <c r="D24" s="88">
        <v>1.2</v>
      </c>
      <c r="E24" s="89">
        <f>AVERAGE(B24:D24)</f>
        <v>1.2666666666666666</v>
      </c>
      <c r="F24" s="76">
        <v>0.3</v>
      </c>
      <c r="G24" s="76">
        <v>0.2</v>
      </c>
      <c r="H24" s="76">
        <v>0.3</v>
      </c>
      <c r="I24" s="89">
        <f>AVERAGE(F24:H24)</f>
        <v>0.26666666666666666</v>
      </c>
      <c r="J24" s="36">
        <v>0.2</v>
      </c>
      <c r="K24" s="36">
        <v>0.19</v>
      </c>
      <c r="L24" s="36">
        <v>0.2</v>
      </c>
      <c r="M24" s="90">
        <f>AVERAGE(J24:L24)</f>
        <v>0.19666666666666668</v>
      </c>
      <c r="N24" s="21">
        <v>0.11</v>
      </c>
      <c r="O24" s="1">
        <v>0.14000000000000001</v>
      </c>
      <c r="P24" s="1">
        <v>0.12</v>
      </c>
      <c r="Q24" s="90">
        <f>AVERAGE(N24:P24)</f>
        <v>0.12333333333333334</v>
      </c>
      <c r="R24" s="1">
        <v>0.5</v>
      </c>
      <c r="S24" s="21">
        <v>0.5</v>
      </c>
      <c r="T24" s="21">
        <v>0.04</v>
      </c>
      <c r="U24" s="90">
        <f>AVERAGE(R24:T24)</f>
        <v>0.34666666666666668</v>
      </c>
      <c r="V24" s="1">
        <v>1.1000000000000001</v>
      </c>
      <c r="W24" s="36">
        <v>0.98</v>
      </c>
      <c r="X24" s="36">
        <v>1.3</v>
      </c>
      <c r="Y24" s="91">
        <f>AVERAGE(V24:X24)</f>
        <v>1.1266666666666667</v>
      </c>
      <c r="Z24" s="38" t="s">
        <v>6</v>
      </c>
      <c r="AA24" s="88">
        <v>1.1499999999999999</v>
      </c>
      <c r="AB24" s="88">
        <v>1.1000000000000001</v>
      </c>
      <c r="AC24" s="88">
        <v>1.2</v>
      </c>
      <c r="AD24" s="89">
        <f>AVERAGE(AA24:AC24)</f>
        <v>1.1500000000000001</v>
      </c>
      <c r="AE24" s="76">
        <v>0.2</v>
      </c>
      <c r="AF24" s="76">
        <v>0.2</v>
      </c>
      <c r="AG24" s="76">
        <v>0.3</v>
      </c>
      <c r="AH24" s="89">
        <f>AVERAGE(AE24:AG24)</f>
        <v>0.23333333333333331</v>
      </c>
      <c r="AI24" s="36">
        <v>0.2</v>
      </c>
      <c r="AJ24" s="36">
        <v>0.14000000000000001</v>
      </c>
      <c r="AK24" s="36">
        <v>0.2</v>
      </c>
      <c r="AL24" s="90">
        <f>AVERAGE(AI24:AK24)</f>
        <v>0.18000000000000002</v>
      </c>
      <c r="AM24" s="21">
        <v>0.11</v>
      </c>
      <c r="AN24" s="1">
        <v>0.11</v>
      </c>
      <c r="AO24" s="1">
        <v>0.12</v>
      </c>
      <c r="AP24" s="90">
        <f>AVERAGE(AM24:AO24)</f>
        <v>0.11333333333333333</v>
      </c>
      <c r="AQ24" s="1">
        <v>0.4</v>
      </c>
      <c r="AR24" s="21">
        <v>0.5</v>
      </c>
      <c r="AS24" s="21">
        <v>0.04</v>
      </c>
      <c r="AT24" s="90">
        <f>AVERAGE(AQ24:AS24)</f>
        <v>0.31333333333333335</v>
      </c>
      <c r="AU24" s="1">
        <v>1.1000000000000001</v>
      </c>
      <c r="AV24" s="36">
        <v>0.98</v>
      </c>
      <c r="AW24" s="36">
        <v>1.1200000000000001</v>
      </c>
      <c r="AX24" s="90">
        <f>AVERAGE(AU24:AW24)</f>
        <v>1.0666666666666667</v>
      </c>
      <c r="AY24" s="1">
        <f>(B24+AA24)/2</f>
        <v>1.325</v>
      </c>
      <c r="AZ24" s="1">
        <f t="shared" ref="AZ24:AZ32" si="11">(C24+AB24)/2</f>
        <v>1.1000000000000001</v>
      </c>
      <c r="BA24" s="1">
        <f t="shared" ref="BA24:BA32" si="12">(D24+AC24)/2</f>
        <v>1.2</v>
      </c>
      <c r="BB24" s="92">
        <f>AVERAGE(AY24:BA24)</f>
        <v>1.2083333333333333</v>
      </c>
      <c r="BC24" s="88"/>
      <c r="BD24" s="88"/>
      <c r="BE24" s="88"/>
      <c r="BF24" s="98"/>
      <c r="BG24" s="88"/>
      <c r="BH24" s="88"/>
      <c r="BI24" s="88"/>
      <c r="BJ24" s="98"/>
      <c r="BK24" s="88"/>
      <c r="BL24" s="88"/>
      <c r="BM24" s="88"/>
      <c r="BN24" s="98"/>
      <c r="BO24" s="88"/>
      <c r="BP24" s="88"/>
      <c r="BQ24" s="88"/>
      <c r="BR24" s="98"/>
      <c r="BS24" s="88"/>
      <c r="BT24" s="88"/>
      <c r="BU24" s="88"/>
      <c r="BV24" s="98"/>
    </row>
    <row r="25" spans="1:74" x14ac:dyDescent="0.25">
      <c r="A25" s="38" t="s">
        <v>7</v>
      </c>
      <c r="B25" s="88">
        <v>1.5</v>
      </c>
      <c r="C25" s="88">
        <v>1.6</v>
      </c>
      <c r="D25" s="88">
        <v>1.8</v>
      </c>
      <c r="E25" s="89">
        <f t="shared" ref="E25:E32" si="13">AVERAGE(B25:D25)</f>
        <v>1.6333333333333335</v>
      </c>
      <c r="F25" s="76">
        <v>0.5</v>
      </c>
      <c r="G25" s="76">
        <v>0.45</v>
      </c>
      <c r="H25" s="76">
        <v>0.45</v>
      </c>
      <c r="I25" s="89">
        <f t="shared" ref="I25:I32" si="14">AVERAGE(F25:H25)</f>
        <v>0.46666666666666662</v>
      </c>
      <c r="J25" s="36">
        <v>0.3</v>
      </c>
      <c r="K25" s="36">
        <v>0.34</v>
      </c>
      <c r="L25" s="36">
        <v>0.32</v>
      </c>
      <c r="M25" s="90">
        <f t="shared" ref="M25:M32" si="15">AVERAGE(J25:L25)</f>
        <v>0.32</v>
      </c>
      <c r="N25" s="21">
        <v>0.16</v>
      </c>
      <c r="O25" s="1">
        <v>0.16</v>
      </c>
      <c r="P25" s="1">
        <v>0.15</v>
      </c>
      <c r="Q25" s="90">
        <f t="shared" ref="Q25:Q32" si="16">AVERAGE(N25:P25)</f>
        <v>0.15666666666666665</v>
      </c>
      <c r="R25" s="1">
        <v>0.5</v>
      </c>
      <c r="S25" s="21">
        <v>0.5</v>
      </c>
      <c r="T25" s="21">
        <v>0.45</v>
      </c>
      <c r="U25" s="90">
        <f t="shared" ref="U25:U32" si="17">AVERAGE(R25:T25)</f>
        <v>0.48333333333333334</v>
      </c>
      <c r="V25" s="1">
        <v>1.2</v>
      </c>
      <c r="W25" s="36">
        <v>1.3</v>
      </c>
      <c r="X25" s="36">
        <v>1.2</v>
      </c>
      <c r="Y25" s="91">
        <f t="shared" ref="Y25:Y32" si="18">AVERAGE(V25:X25)</f>
        <v>1.2333333333333334</v>
      </c>
      <c r="Z25" s="38" t="s">
        <v>7</v>
      </c>
      <c r="AA25" s="88">
        <v>1.61</v>
      </c>
      <c r="AB25" s="88">
        <v>1.63</v>
      </c>
      <c r="AC25" s="88">
        <v>1.68</v>
      </c>
      <c r="AD25" s="89">
        <f t="shared" ref="AD25:AD32" si="19">AVERAGE(AA25:AC25)</f>
        <v>1.64</v>
      </c>
      <c r="AE25" s="76">
        <v>0.5</v>
      </c>
      <c r="AF25" s="76">
        <v>0.48</v>
      </c>
      <c r="AG25" s="76">
        <v>0.47</v>
      </c>
      <c r="AH25" s="89">
        <f t="shared" ref="AH25:AH32" si="20">AVERAGE(AE25:AG25)</f>
        <v>0.48333333333333334</v>
      </c>
      <c r="AI25" s="36">
        <v>0.33</v>
      </c>
      <c r="AJ25" s="36">
        <v>0.34</v>
      </c>
      <c r="AK25" s="36">
        <v>0.32</v>
      </c>
      <c r="AL25" s="90">
        <f t="shared" ref="AL25:AL32" si="21">AVERAGE(AI25:AK25)</f>
        <v>0.33</v>
      </c>
      <c r="AM25" s="21">
        <v>0.16</v>
      </c>
      <c r="AN25" s="1">
        <v>0.16</v>
      </c>
      <c r="AO25" s="1">
        <v>0.17</v>
      </c>
      <c r="AP25" s="90">
        <f t="shared" ref="AP25:AP32" si="22">AVERAGE(AM25:AO25)</f>
        <v>0.16333333333333333</v>
      </c>
      <c r="AQ25" s="1">
        <v>0.5</v>
      </c>
      <c r="AR25" s="21">
        <v>0.48</v>
      </c>
      <c r="AS25" s="21">
        <v>0.5</v>
      </c>
      <c r="AT25" s="90">
        <f t="shared" ref="AT25:AT32" si="23">AVERAGE(AQ25:AS25)</f>
        <v>0.49333333333333335</v>
      </c>
      <c r="AU25" s="1">
        <v>1.2</v>
      </c>
      <c r="AV25" s="36">
        <v>1.3</v>
      </c>
      <c r="AW25" s="36">
        <v>1.28</v>
      </c>
      <c r="AX25" s="90">
        <f t="shared" ref="AX25:AX32" si="24">AVERAGE(AU25:AW25)</f>
        <v>1.26</v>
      </c>
      <c r="AY25" s="1">
        <f t="shared" ref="AY25:AY32" si="25">(B25+AA25)/2</f>
        <v>1.5550000000000002</v>
      </c>
      <c r="AZ25" s="1">
        <f t="shared" si="11"/>
        <v>1.615</v>
      </c>
      <c r="BA25" s="1">
        <f t="shared" si="12"/>
        <v>1.74</v>
      </c>
      <c r="BB25" s="92">
        <f t="shared" ref="BB25:BB32" si="26">AVERAGE(AY25:BA25)</f>
        <v>1.6366666666666667</v>
      </c>
      <c r="BC25" s="88"/>
      <c r="BD25" s="88"/>
      <c r="BE25" s="88"/>
      <c r="BF25" s="98"/>
      <c r="BG25" s="88"/>
      <c r="BH25" s="88"/>
      <c r="BI25" s="88"/>
      <c r="BJ25" s="98"/>
      <c r="BK25" s="88"/>
      <c r="BL25" s="88"/>
      <c r="BM25" s="88"/>
      <c r="BN25" s="98"/>
      <c r="BO25" s="88"/>
      <c r="BP25" s="88"/>
      <c r="BQ25" s="88"/>
      <c r="BR25" s="98"/>
      <c r="BS25" s="88"/>
      <c r="BT25" s="88"/>
      <c r="BU25" s="88"/>
      <c r="BV25" s="98"/>
    </row>
    <row r="26" spans="1:74" x14ac:dyDescent="0.25">
      <c r="A26" s="38" t="s">
        <v>8</v>
      </c>
      <c r="B26" s="88">
        <v>1.5</v>
      </c>
      <c r="C26" s="88">
        <v>1.5</v>
      </c>
      <c r="D26" s="88">
        <v>1.6</v>
      </c>
      <c r="E26" s="89">
        <f t="shared" si="13"/>
        <v>1.5333333333333332</v>
      </c>
      <c r="F26" s="76">
        <v>0.3</v>
      </c>
      <c r="G26" s="76">
        <v>0.4</v>
      </c>
      <c r="H26" s="76">
        <v>0.35</v>
      </c>
      <c r="I26" s="89">
        <f t="shared" si="14"/>
        <v>0.34999999999999992</v>
      </c>
      <c r="J26" s="36">
        <v>0.25</v>
      </c>
      <c r="K26" s="36">
        <v>0.24</v>
      </c>
      <c r="L26" s="36">
        <v>0.21</v>
      </c>
      <c r="M26" s="90">
        <f t="shared" si="15"/>
        <v>0.23333333333333331</v>
      </c>
      <c r="N26" s="21">
        <v>0.13</v>
      </c>
      <c r="O26" s="1">
        <v>0.14000000000000001</v>
      </c>
      <c r="P26" s="1">
        <v>0.14000000000000001</v>
      </c>
      <c r="Q26" s="90">
        <f t="shared" si="16"/>
        <v>0.13666666666666669</v>
      </c>
      <c r="R26" s="1">
        <v>0.42</v>
      </c>
      <c r="S26" s="21">
        <v>0.41</v>
      </c>
      <c r="T26" s="21">
        <v>0.43</v>
      </c>
      <c r="U26" s="90">
        <f t="shared" si="17"/>
        <v>0.42</v>
      </c>
      <c r="V26" s="1">
        <v>1.1499999999999999</v>
      </c>
      <c r="W26" s="36">
        <v>1.1299999999999999</v>
      </c>
      <c r="X26" s="36">
        <v>1.1399999999999999</v>
      </c>
      <c r="Y26" s="90">
        <f t="shared" si="18"/>
        <v>1.1399999999999999</v>
      </c>
      <c r="Z26" s="38" t="s">
        <v>8</v>
      </c>
      <c r="AA26" s="88">
        <v>1.66</v>
      </c>
      <c r="AB26" s="88">
        <v>1.65</v>
      </c>
      <c r="AC26" s="88">
        <v>1.6</v>
      </c>
      <c r="AD26" s="89">
        <f t="shared" si="19"/>
        <v>1.6366666666666667</v>
      </c>
      <c r="AE26" s="76">
        <v>0.48</v>
      </c>
      <c r="AF26" s="76">
        <v>0.49</v>
      </c>
      <c r="AG26" s="76">
        <v>0.48</v>
      </c>
      <c r="AH26" s="89">
        <f t="shared" si="20"/>
        <v>0.48333333333333334</v>
      </c>
      <c r="AI26" s="36">
        <v>0.32</v>
      </c>
      <c r="AJ26" s="36">
        <v>0.3</v>
      </c>
      <c r="AK26" s="36">
        <v>0.33</v>
      </c>
      <c r="AL26" s="90">
        <f t="shared" si="21"/>
        <v>0.31666666666666665</v>
      </c>
      <c r="AM26" s="21">
        <v>0.14000000000000001</v>
      </c>
      <c r="AN26" s="1">
        <v>0.18</v>
      </c>
      <c r="AO26" s="1">
        <v>0.18</v>
      </c>
      <c r="AP26" s="90">
        <f t="shared" si="22"/>
        <v>0.16666666666666666</v>
      </c>
      <c r="AQ26" s="1">
        <v>0.42</v>
      </c>
      <c r="AR26" s="21">
        <v>0.49</v>
      </c>
      <c r="AS26" s="21">
        <v>0.49</v>
      </c>
      <c r="AT26" s="90">
        <f t="shared" si="23"/>
        <v>0.46666666666666662</v>
      </c>
      <c r="AU26" s="1">
        <v>1.25</v>
      </c>
      <c r="AV26" s="36">
        <v>1.25</v>
      </c>
      <c r="AW26" s="36">
        <v>1.24</v>
      </c>
      <c r="AX26" s="90">
        <f t="shared" si="24"/>
        <v>1.2466666666666668</v>
      </c>
      <c r="AY26" s="1">
        <f t="shared" si="25"/>
        <v>1.58</v>
      </c>
      <c r="AZ26" s="1">
        <f t="shared" si="11"/>
        <v>1.575</v>
      </c>
      <c r="BA26" s="1">
        <f t="shared" si="12"/>
        <v>1.6</v>
      </c>
      <c r="BB26" s="92">
        <f t="shared" si="26"/>
        <v>1.5850000000000002</v>
      </c>
      <c r="BC26" s="88"/>
      <c r="BD26" s="88"/>
      <c r="BE26" s="88"/>
      <c r="BF26" s="98"/>
      <c r="BG26" s="88"/>
      <c r="BH26" s="88"/>
      <c r="BI26" s="88"/>
      <c r="BJ26" s="98"/>
      <c r="BK26" s="88"/>
      <c r="BL26" s="88"/>
      <c r="BM26" s="88"/>
      <c r="BN26" s="98"/>
      <c r="BO26" s="88"/>
      <c r="BP26" s="88"/>
      <c r="BQ26" s="88"/>
      <c r="BR26" s="98"/>
      <c r="BS26" s="88"/>
      <c r="BT26" s="88"/>
      <c r="BU26" s="88"/>
      <c r="BV26" s="98"/>
    </row>
    <row r="27" spans="1:74" x14ac:dyDescent="0.25">
      <c r="A27" s="38" t="s">
        <v>9</v>
      </c>
      <c r="B27" s="88">
        <v>1.5</v>
      </c>
      <c r="C27" s="88">
        <v>1.6</v>
      </c>
      <c r="D27" s="88">
        <v>1.5</v>
      </c>
      <c r="E27" s="89">
        <f t="shared" si="13"/>
        <v>1.5333333333333332</v>
      </c>
      <c r="F27" s="76">
        <v>0.3</v>
      </c>
      <c r="G27" s="76">
        <v>0.35</v>
      </c>
      <c r="H27" s="76">
        <v>0.31</v>
      </c>
      <c r="I27" s="89">
        <f t="shared" si="14"/>
        <v>0.32</v>
      </c>
      <c r="J27" s="36">
        <v>0.26</v>
      </c>
      <c r="K27" s="36">
        <v>0.2</v>
      </c>
      <c r="L27" s="36">
        <v>0.2</v>
      </c>
      <c r="M27" s="90">
        <f t="shared" si="15"/>
        <v>0.22</v>
      </c>
      <c r="N27" s="21">
        <v>0.13</v>
      </c>
      <c r="O27" s="1">
        <v>0.13400000000000001</v>
      </c>
      <c r="P27" s="1">
        <v>0.14000000000000001</v>
      </c>
      <c r="Q27" s="90">
        <f t="shared" si="16"/>
        <v>0.13466666666666668</v>
      </c>
      <c r="R27" s="1">
        <v>0.41</v>
      </c>
      <c r="S27" s="21">
        <v>0.37</v>
      </c>
      <c r="T27" s="21">
        <v>0.55000000000000004</v>
      </c>
      <c r="U27" s="90">
        <f t="shared" si="17"/>
        <v>0.44333333333333336</v>
      </c>
      <c r="V27" s="1">
        <v>1.18</v>
      </c>
      <c r="W27" s="36">
        <v>1.1499999999999999</v>
      </c>
      <c r="X27" s="36">
        <v>1.1499999999999999</v>
      </c>
      <c r="Y27" s="90">
        <f t="shared" si="18"/>
        <v>1.1599999999999999</v>
      </c>
      <c r="Z27" s="38" t="s">
        <v>9</v>
      </c>
      <c r="AA27" s="88">
        <v>1.6</v>
      </c>
      <c r="AB27" s="88">
        <v>1.6</v>
      </c>
      <c r="AC27" s="88">
        <v>1.65</v>
      </c>
      <c r="AD27" s="89">
        <f t="shared" si="19"/>
        <v>1.6166666666666665</v>
      </c>
      <c r="AE27" s="76">
        <v>0.47</v>
      </c>
      <c r="AF27" s="76">
        <v>0.47499999999999998</v>
      </c>
      <c r="AG27" s="76">
        <v>0.47</v>
      </c>
      <c r="AH27" s="89">
        <f t="shared" si="20"/>
        <v>0.47166666666666668</v>
      </c>
      <c r="AI27" s="36">
        <v>0.33</v>
      </c>
      <c r="AJ27" s="36">
        <v>0.3</v>
      </c>
      <c r="AK27" s="36">
        <v>0.32</v>
      </c>
      <c r="AL27" s="90">
        <f t="shared" si="21"/>
        <v>0.31666666666666665</v>
      </c>
      <c r="AM27" s="21">
        <v>0.17</v>
      </c>
      <c r="AN27" s="1">
        <v>0.16</v>
      </c>
      <c r="AO27" s="1">
        <v>0.14000000000000001</v>
      </c>
      <c r="AP27" s="90">
        <f t="shared" si="22"/>
        <v>0.15666666666666668</v>
      </c>
      <c r="AQ27" s="1">
        <v>0.5</v>
      </c>
      <c r="AR27" s="21">
        <v>0.5</v>
      </c>
      <c r="AS27" s="21">
        <v>0.51</v>
      </c>
      <c r="AT27" s="90">
        <f t="shared" si="23"/>
        <v>0.5033333333333333</v>
      </c>
      <c r="AU27" s="1">
        <v>1.35</v>
      </c>
      <c r="AV27" s="36">
        <v>1.25</v>
      </c>
      <c r="AW27" s="36">
        <v>1.21</v>
      </c>
      <c r="AX27" s="90">
        <f t="shared" si="24"/>
        <v>1.27</v>
      </c>
      <c r="AY27" s="1">
        <f t="shared" si="25"/>
        <v>1.55</v>
      </c>
      <c r="AZ27" s="1">
        <f t="shared" si="11"/>
        <v>1.6</v>
      </c>
      <c r="BA27" s="1">
        <f t="shared" si="12"/>
        <v>1.575</v>
      </c>
      <c r="BB27" s="92">
        <f t="shared" si="26"/>
        <v>1.5750000000000002</v>
      </c>
      <c r="BC27" s="88"/>
      <c r="BD27" s="88"/>
      <c r="BE27" s="88"/>
      <c r="BF27" s="98"/>
      <c r="BG27" s="88"/>
      <c r="BH27" s="88"/>
      <c r="BI27" s="88"/>
      <c r="BJ27" s="98"/>
      <c r="BK27" s="88"/>
      <c r="BL27" s="88"/>
      <c r="BM27" s="88"/>
      <c r="BN27" s="98"/>
      <c r="BO27" s="88"/>
      <c r="BP27" s="88"/>
      <c r="BQ27" s="88"/>
      <c r="BR27" s="98"/>
      <c r="BS27" s="88"/>
      <c r="BT27" s="88"/>
      <c r="BU27" s="88"/>
      <c r="BV27" s="98"/>
    </row>
    <row r="28" spans="1:74" x14ac:dyDescent="0.25">
      <c r="A28" s="38" t="s">
        <v>10</v>
      </c>
      <c r="B28" s="88">
        <v>1.6</v>
      </c>
      <c r="C28" s="88">
        <v>1.5</v>
      </c>
      <c r="D28" s="88">
        <v>1.61</v>
      </c>
      <c r="E28" s="89">
        <f t="shared" si="13"/>
        <v>1.57</v>
      </c>
      <c r="F28" s="76">
        <v>0.35</v>
      </c>
      <c r="G28" s="76">
        <v>0.36</v>
      </c>
      <c r="H28" s="76">
        <v>0.36</v>
      </c>
      <c r="I28" s="89">
        <f t="shared" si="14"/>
        <v>0.35666666666666663</v>
      </c>
      <c r="J28" s="36">
        <v>0.26</v>
      </c>
      <c r="K28" s="36">
        <v>0.25</v>
      </c>
      <c r="L28" s="36">
        <v>0.25</v>
      </c>
      <c r="M28" s="90">
        <f t="shared" si="15"/>
        <v>0.25333333333333335</v>
      </c>
      <c r="N28" s="21">
        <v>0.14000000000000001</v>
      </c>
      <c r="O28" s="1">
        <v>0.15</v>
      </c>
      <c r="P28" s="1">
        <v>0.14000000000000001</v>
      </c>
      <c r="Q28" s="90">
        <f t="shared" si="16"/>
        <v>0.14333333333333334</v>
      </c>
      <c r="R28" s="1">
        <v>0.41</v>
      </c>
      <c r="S28" s="21">
        <v>0.44</v>
      </c>
      <c r="T28" s="21">
        <v>0.45</v>
      </c>
      <c r="U28" s="90">
        <f t="shared" si="17"/>
        <v>0.43333333333333335</v>
      </c>
      <c r="V28" s="1">
        <v>1.1499999999999999</v>
      </c>
      <c r="W28" s="36">
        <v>1.1399999999999999</v>
      </c>
      <c r="X28" s="36">
        <v>1.1599999999999999</v>
      </c>
      <c r="Y28" s="90">
        <f t="shared" si="18"/>
        <v>1.1500000000000001</v>
      </c>
      <c r="Z28" s="38" t="s">
        <v>10</v>
      </c>
      <c r="AA28" s="88">
        <v>1.66</v>
      </c>
      <c r="AB28" s="88">
        <v>1.65</v>
      </c>
      <c r="AC28" s="88">
        <v>1.61</v>
      </c>
      <c r="AD28" s="89">
        <f t="shared" si="19"/>
        <v>1.64</v>
      </c>
      <c r="AE28" s="76">
        <v>0.48</v>
      </c>
      <c r="AF28" s="76">
        <v>0.48</v>
      </c>
      <c r="AG28" s="76">
        <v>0.51</v>
      </c>
      <c r="AH28" s="89">
        <f t="shared" si="20"/>
        <v>0.49</v>
      </c>
      <c r="AI28" s="36">
        <v>0.31</v>
      </c>
      <c r="AJ28" s="36">
        <v>0.34</v>
      </c>
      <c r="AK28" s="36">
        <v>0.34</v>
      </c>
      <c r="AL28" s="90">
        <f t="shared" si="21"/>
        <v>0.33</v>
      </c>
      <c r="AM28" s="21">
        <v>0.17</v>
      </c>
      <c r="AN28" s="1">
        <v>0.16</v>
      </c>
      <c r="AO28" s="1">
        <v>0.17</v>
      </c>
      <c r="AP28" s="90">
        <f t="shared" si="22"/>
        <v>0.16666666666666666</v>
      </c>
      <c r="AQ28" s="1">
        <v>0.51</v>
      </c>
      <c r="AR28" s="21">
        <v>0.49</v>
      </c>
      <c r="AS28" s="21">
        <v>0.5</v>
      </c>
      <c r="AT28" s="90">
        <f t="shared" si="23"/>
        <v>0.5</v>
      </c>
      <c r="AU28" s="1">
        <v>1.3</v>
      </c>
      <c r="AV28" s="36">
        <v>1.22</v>
      </c>
      <c r="AW28" s="36">
        <v>1.25</v>
      </c>
      <c r="AX28" s="90">
        <f t="shared" si="24"/>
        <v>1.2566666666666666</v>
      </c>
      <c r="AY28" s="1">
        <f t="shared" si="25"/>
        <v>1.63</v>
      </c>
      <c r="AZ28" s="1">
        <f t="shared" si="11"/>
        <v>1.575</v>
      </c>
      <c r="BA28" s="1">
        <f t="shared" si="12"/>
        <v>1.61</v>
      </c>
      <c r="BB28" s="92">
        <f t="shared" si="26"/>
        <v>1.6050000000000002</v>
      </c>
      <c r="BC28" s="88"/>
      <c r="BD28" s="88"/>
      <c r="BE28" s="88"/>
      <c r="BF28" s="98"/>
      <c r="BG28" s="88"/>
      <c r="BH28" s="88"/>
      <c r="BI28" s="88"/>
      <c r="BJ28" s="98"/>
      <c r="BK28" s="88"/>
      <c r="BL28" s="88"/>
      <c r="BM28" s="88"/>
      <c r="BN28" s="98"/>
      <c r="BO28" s="88"/>
      <c r="BP28" s="88"/>
      <c r="BQ28" s="88"/>
      <c r="BR28" s="98"/>
      <c r="BS28" s="88"/>
      <c r="BT28" s="88"/>
      <c r="BU28" s="88"/>
      <c r="BV28" s="98"/>
    </row>
    <row r="29" spans="1:74" x14ac:dyDescent="0.25">
      <c r="A29" s="38" t="s">
        <v>11</v>
      </c>
      <c r="B29" s="88">
        <v>1.7</v>
      </c>
      <c r="C29" s="88">
        <v>1.75</v>
      </c>
      <c r="D29" s="88">
        <v>1.7</v>
      </c>
      <c r="E29" s="89">
        <f t="shared" si="13"/>
        <v>1.7166666666666668</v>
      </c>
      <c r="F29" s="76">
        <v>0.45</v>
      </c>
      <c r="G29" s="76">
        <v>0.46</v>
      </c>
      <c r="H29" s="76">
        <v>0.5</v>
      </c>
      <c r="I29" s="89">
        <f t="shared" si="14"/>
        <v>0.47000000000000003</v>
      </c>
      <c r="J29" s="36">
        <v>0.3</v>
      </c>
      <c r="K29" s="36">
        <v>0.31</v>
      </c>
      <c r="L29" s="36">
        <v>0.31</v>
      </c>
      <c r="M29" s="90">
        <f t="shared" si="15"/>
        <v>0.30666666666666664</v>
      </c>
      <c r="N29" s="21">
        <v>0.17</v>
      </c>
      <c r="O29" s="1">
        <v>0.16</v>
      </c>
      <c r="P29" s="1">
        <v>0.17</v>
      </c>
      <c r="Q29" s="90">
        <f t="shared" si="16"/>
        <v>0.16666666666666666</v>
      </c>
      <c r="R29" s="1">
        <v>0.49</v>
      </c>
      <c r="S29" s="21">
        <v>0.48</v>
      </c>
      <c r="T29" s="21">
        <v>0.51</v>
      </c>
      <c r="U29" s="90">
        <f t="shared" si="17"/>
        <v>0.49333333333333335</v>
      </c>
      <c r="V29" s="1">
        <v>1.19</v>
      </c>
      <c r="W29" s="36">
        <v>1.19</v>
      </c>
      <c r="X29" s="36">
        <v>1.2</v>
      </c>
      <c r="Y29" s="90">
        <f t="shared" si="18"/>
        <v>1.1933333333333334</v>
      </c>
      <c r="Z29" s="38" t="s">
        <v>11</v>
      </c>
      <c r="AA29" s="88">
        <v>1.75</v>
      </c>
      <c r="AB29" s="88">
        <v>1.75</v>
      </c>
      <c r="AC29" s="88">
        <v>1.7</v>
      </c>
      <c r="AD29" s="89">
        <f t="shared" si="19"/>
        <v>1.7333333333333334</v>
      </c>
      <c r="AE29" s="76">
        <v>0.5</v>
      </c>
      <c r="AF29" s="76">
        <v>0.52</v>
      </c>
      <c r="AG29" s="76">
        <v>0.52</v>
      </c>
      <c r="AH29" s="89">
        <f t="shared" si="20"/>
        <v>0.51333333333333331</v>
      </c>
      <c r="AI29" s="36">
        <v>0.34</v>
      </c>
      <c r="AJ29" s="36">
        <v>0.35</v>
      </c>
      <c r="AK29" s="36">
        <v>0.35</v>
      </c>
      <c r="AL29" s="90">
        <f t="shared" si="21"/>
        <v>0.34666666666666668</v>
      </c>
      <c r="AM29" s="21">
        <v>0.17</v>
      </c>
      <c r="AN29" s="1">
        <v>0.19</v>
      </c>
      <c r="AO29" s="1">
        <v>0.17</v>
      </c>
      <c r="AP29" s="90">
        <f t="shared" si="22"/>
        <v>0.17666666666666667</v>
      </c>
      <c r="AQ29" s="1">
        <v>0.51</v>
      </c>
      <c r="AR29" s="21">
        <v>0.51</v>
      </c>
      <c r="AS29" s="21">
        <v>0.51</v>
      </c>
      <c r="AT29" s="90">
        <f t="shared" si="23"/>
        <v>0.51</v>
      </c>
      <c r="AU29" s="1">
        <v>1.28</v>
      </c>
      <c r="AV29" s="36">
        <v>1.3</v>
      </c>
      <c r="AW29" s="36">
        <v>1.3</v>
      </c>
      <c r="AX29" s="90">
        <f t="shared" si="24"/>
        <v>1.2933333333333332</v>
      </c>
      <c r="AY29" s="1">
        <f t="shared" si="25"/>
        <v>1.7250000000000001</v>
      </c>
      <c r="AZ29" s="1">
        <f t="shared" si="11"/>
        <v>1.75</v>
      </c>
      <c r="BA29" s="1">
        <f t="shared" si="12"/>
        <v>1.7</v>
      </c>
      <c r="BB29" s="92">
        <f t="shared" si="26"/>
        <v>1.7249999999999999</v>
      </c>
      <c r="BC29" s="88"/>
      <c r="BD29" s="88"/>
      <c r="BE29" s="88"/>
      <c r="BF29" s="98"/>
      <c r="BG29" s="88"/>
      <c r="BH29" s="88"/>
      <c r="BI29" s="88"/>
      <c r="BJ29" s="98"/>
      <c r="BK29" s="88"/>
      <c r="BL29" s="88"/>
      <c r="BM29" s="88"/>
      <c r="BN29" s="98"/>
      <c r="BO29" s="88"/>
      <c r="BP29" s="88"/>
      <c r="BQ29" s="88"/>
      <c r="BR29" s="98"/>
      <c r="BS29" s="88"/>
      <c r="BT29" s="88"/>
      <c r="BU29" s="88"/>
      <c r="BV29" s="98"/>
    </row>
    <row r="30" spans="1:74" x14ac:dyDescent="0.25">
      <c r="A30" s="38" t="s">
        <v>12</v>
      </c>
      <c r="B30" s="88">
        <v>1.7</v>
      </c>
      <c r="C30" s="88">
        <v>1.8</v>
      </c>
      <c r="D30" s="88">
        <v>1.6</v>
      </c>
      <c r="E30" s="89">
        <f t="shared" si="13"/>
        <v>1.7</v>
      </c>
      <c r="F30" s="76">
        <v>0.46</v>
      </c>
      <c r="G30" s="76">
        <v>0.45</v>
      </c>
      <c r="H30" s="76">
        <v>0.43</v>
      </c>
      <c r="I30" s="89">
        <f t="shared" si="14"/>
        <v>0.44666666666666671</v>
      </c>
      <c r="J30" s="36">
        <v>0.32</v>
      </c>
      <c r="K30" s="36">
        <v>0.28999999999999998</v>
      </c>
      <c r="L30" s="36">
        <v>0.28999999999999998</v>
      </c>
      <c r="M30" s="90">
        <f t="shared" si="15"/>
        <v>0.3</v>
      </c>
      <c r="N30" s="21">
        <v>0.16</v>
      </c>
      <c r="O30" s="1">
        <v>0.17</v>
      </c>
      <c r="P30" s="1">
        <v>0.16</v>
      </c>
      <c r="Q30" s="90">
        <f t="shared" si="16"/>
        <v>0.16333333333333333</v>
      </c>
      <c r="R30" s="1">
        <v>0.5</v>
      </c>
      <c r="S30" s="21">
        <v>0.5</v>
      </c>
      <c r="T30" s="21">
        <v>0.51</v>
      </c>
      <c r="U30" s="90">
        <f t="shared" si="17"/>
        <v>0.5033333333333333</v>
      </c>
      <c r="V30" s="1">
        <v>1.18</v>
      </c>
      <c r="W30" s="36">
        <v>1.2</v>
      </c>
      <c r="X30" s="36">
        <v>1.21</v>
      </c>
      <c r="Y30" s="90">
        <f t="shared" si="18"/>
        <v>1.1966666666666665</v>
      </c>
      <c r="Z30" s="38" t="s">
        <v>12</v>
      </c>
      <c r="AA30" s="88">
        <v>1.74</v>
      </c>
      <c r="AB30" s="88">
        <v>1.8</v>
      </c>
      <c r="AC30" s="88">
        <v>1.7</v>
      </c>
      <c r="AD30" s="89">
        <f t="shared" si="19"/>
        <v>1.7466666666666668</v>
      </c>
      <c r="AE30" s="76">
        <v>0.54</v>
      </c>
      <c r="AF30" s="76">
        <v>0.5</v>
      </c>
      <c r="AG30" s="76">
        <v>0.53</v>
      </c>
      <c r="AH30" s="89">
        <f t="shared" si="20"/>
        <v>0.52333333333333332</v>
      </c>
      <c r="AI30" s="36">
        <v>0.36</v>
      </c>
      <c r="AJ30" s="36">
        <v>0.36</v>
      </c>
      <c r="AK30" s="36">
        <v>0.34</v>
      </c>
      <c r="AL30" s="90">
        <f t="shared" si="21"/>
        <v>0.35333333333333333</v>
      </c>
      <c r="AM30" s="21">
        <v>0.16</v>
      </c>
      <c r="AN30" s="1">
        <v>0.17</v>
      </c>
      <c r="AO30" s="1">
        <v>0.17</v>
      </c>
      <c r="AP30" s="90">
        <f t="shared" si="22"/>
        <v>0.16666666666666666</v>
      </c>
      <c r="AQ30" s="1">
        <v>0.51</v>
      </c>
      <c r="AR30" s="21">
        <v>0.53</v>
      </c>
      <c r="AS30" s="21">
        <v>0.51</v>
      </c>
      <c r="AT30" s="90">
        <f t="shared" si="23"/>
        <v>0.51666666666666672</v>
      </c>
      <c r="AU30" s="1">
        <v>1.29</v>
      </c>
      <c r="AV30" s="36">
        <v>1.28</v>
      </c>
      <c r="AW30" s="36">
        <v>1.3</v>
      </c>
      <c r="AX30" s="90">
        <f t="shared" si="24"/>
        <v>1.29</v>
      </c>
      <c r="AY30" s="1">
        <f t="shared" si="25"/>
        <v>1.72</v>
      </c>
      <c r="AZ30" s="1">
        <f t="shared" si="11"/>
        <v>1.8</v>
      </c>
      <c r="BA30" s="1">
        <f t="shared" si="12"/>
        <v>1.65</v>
      </c>
      <c r="BB30" s="92">
        <f t="shared" si="26"/>
        <v>1.7233333333333334</v>
      </c>
      <c r="BC30" s="88"/>
      <c r="BD30" s="88"/>
      <c r="BE30" s="88"/>
      <c r="BF30" s="98"/>
      <c r="BG30" s="88"/>
      <c r="BH30" s="88"/>
      <c r="BI30" s="88"/>
      <c r="BJ30" s="98"/>
      <c r="BK30" s="88"/>
      <c r="BL30" s="88"/>
      <c r="BM30" s="88"/>
      <c r="BN30" s="98"/>
      <c r="BO30" s="88"/>
      <c r="BP30" s="88"/>
      <c r="BQ30" s="88"/>
      <c r="BR30" s="98"/>
      <c r="BS30" s="88"/>
      <c r="BT30" s="88"/>
      <c r="BU30" s="88"/>
      <c r="BV30" s="98"/>
    </row>
    <row r="31" spans="1:74" x14ac:dyDescent="0.25">
      <c r="A31" s="38" t="s">
        <v>13</v>
      </c>
      <c r="B31" s="88">
        <v>1.75</v>
      </c>
      <c r="C31" s="88">
        <v>1.74</v>
      </c>
      <c r="D31" s="88">
        <v>1.76</v>
      </c>
      <c r="E31" s="89">
        <f t="shared" si="13"/>
        <v>1.75</v>
      </c>
      <c r="F31" s="76">
        <v>0.45</v>
      </c>
      <c r="G31" s="76">
        <v>0.5</v>
      </c>
      <c r="H31" s="76">
        <v>0.52</v>
      </c>
      <c r="I31" s="89">
        <f t="shared" si="14"/>
        <v>0.49</v>
      </c>
      <c r="J31" s="36">
        <v>0.32</v>
      </c>
      <c r="K31" s="36">
        <v>0.31</v>
      </c>
      <c r="L31" s="36">
        <v>0.32</v>
      </c>
      <c r="M31" s="90">
        <f t="shared" si="15"/>
        <v>0.31666666666666665</v>
      </c>
      <c r="N31" s="21">
        <v>0.18</v>
      </c>
      <c r="O31" s="1">
        <v>0.18</v>
      </c>
      <c r="P31" s="1">
        <v>0.17499999999999999</v>
      </c>
      <c r="Q31" s="90">
        <f t="shared" si="16"/>
        <v>0.17833333333333332</v>
      </c>
      <c r="R31" s="1">
        <v>0.49</v>
      </c>
      <c r="S31" s="21">
        <v>0.51</v>
      </c>
      <c r="T31" s="21">
        <v>0.49</v>
      </c>
      <c r="U31" s="90">
        <f t="shared" si="17"/>
        <v>0.49666666666666665</v>
      </c>
      <c r="V31" s="71">
        <v>1.22</v>
      </c>
      <c r="W31" s="36">
        <v>1.21</v>
      </c>
      <c r="X31" s="36">
        <v>1.198</v>
      </c>
      <c r="Y31" s="90">
        <f t="shared" si="18"/>
        <v>1.2093333333333331</v>
      </c>
      <c r="Z31" s="38" t="s">
        <v>13</v>
      </c>
      <c r="AA31" s="88">
        <v>1.75</v>
      </c>
      <c r="AB31" s="88">
        <v>1.8</v>
      </c>
      <c r="AC31" s="88">
        <v>1.76</v>
      </c>
      <c r="AD31" s="89">
        <f t="shared" si="19"/>
        <v>1.7699999999999998</v>
      </c>
      <c r="AE31" s="76">
        <v>0.55000000000000004</v>
      </c>
      <c r="AF31" s="76">
        <v>0.53</v>
      </c>
      <c r="AG31" s="76">
        <v>0.52</v>
      </c>
      <c r="AH31" s="89">
        <f t="shared" si="20"/>
        <v>0.53333333333333333</v>
      </c>
      <c r="AI31" s="36">
        <v>0.36</v>
      </c>
      <c r="AJ31" s="36">
        <v>0.36</v>
      </c>
      <c r="AK31" s="36">
        <v>0.36</v>
      </c>
      <c r="AL31" s="90">
        <f t="shared" si="21"/>
        <v>0.36000000000000004</v>
      </c>
      <c r="AM31" s="21">
        <v>0.18</v>
      </c>
      <c r="AN31" s="1">
        <v>0.19</v>
      </c>
      <c r="AO31" s="1">
        <v>0.19</v>
      </c>
      <c r="AP31" s="90">
        <f t="shared" si="22"/>
        <v>0.18666666666666668</v>
      </c>
      <c r="AQ31" s="1">
        <v>0.52</v>
      </c>
      <c r="AR31" s="21">
        <v>0.51</v>
      </c>
      <c r="AS31" s="21">
        <v>0.53</v>
      </c>
      <c r="AT31" s="90">
        <f t="shared" si="23"/>
        <v>0.52</v>
      </c>
      <c r="AU31" s="71">
        <v>1.31</v>
      </c>
      <c r="AV31" s="36">
        <v>1.3</v>
      </c>
      <c r="AW31" s="36">
        <v>1.3</v>
      </c>
      <c r="AX31" s="90">
        <f t="shared" si="24"/>
        <v>1.3033333333333335</v>
      </c>
      <c r="AY31" s="1">
        <f t="shared" si="25"/>
        <v>1.75</v>
      </c>
      <c r="AZ31" s="1">
        <f t="shared" si="11"/>
        <v>1.77</v>
      </c>
      <c r="BA31" s="1">
        <f t="shared" si="12"/>
        <v>1.76</v>
      </c>
      <c r="BB31" s="92">
        <f t="shared" si="26"/>
        <v>1.76</v>
      </c>
      <c r="BC31" s="88"/>
      <c r="BD31" s="88"/>
      <c r="BE31" s="88"/>
      <c r="BF31" s="98"/>
      <c r="BG31" s="88"/>
      <c r="BH31" s="88"/>
      <c r="BI31" s="88"/>
      <c r="BJ31" s="98"/>
      <c r="BK31" s="88"/>
      <c r="BL31" s="88"/>
      <c r="BM31" s="88"/>
      <c r="BN31" s="98"/>
      <c r="BO31" s="88"/>
      <c r="BP31" s="88"/>
      <c r="BQ31" s="88"/>
      <c r="BR31" s="98"/>
      <c r="BS31" s="88"/>
      <c r="BT31" s="88"/>
      <c r="BU31" s="88"/>
      <c r="BV31" s="98"/>
    </row>
    <row r="32" spans="1:74" x14ac:dyDescent="0.25">
      <c r="A32" s="38" t="s">
        <v>14</v>
      </c>
      <c r="B32" s="88">
        <v>1.8</v>
      </c>
      <c r="C32" s="88">
        <v>1.74</v>
      </c>
      <c r="D32" s="88">
        <v>1.76</v>
      </c>
      <c r="E32" s="89">
        <f t="shared" si="13"/>
        <v>1.7666666666666666</v>
      </c>
      <c r="F32" s="76">
        <v>0.51</v>
      </c>
      <c r="G32" s="76">
        <v>0.51</v>
      </c>
      <c r="H32" s="76">
        <v>0.49</v>
      </c>
      <c r="I32" s="89">
        <f t="shared" si="14"/>
        <v>0.5033333333333333</v>
      </c>
      <c r="J32" s="36">
        <v>0.33</v>
      </c>
      <c r="K32" s="36">
        <v>0.32</v>
      </c>
      <c r="L32" s="36">
        <v>0.34</v>
      </c>
      <c r="M32" s="90">
        <f t="shared" si="15"/>
        <v>0.33</v>
      </c>
      <c r="N32" s="21">
        <v>0.18</v>
      </c>
      <c r="O32" s="1">
        <v>0.18</v>
      </c>
      <c r="P32" s="1">
        <v>0.19</v>
      </c>
      <c r="Q32" s="90">
        <f t="shared" si="16"/>
        <v>0.18333333333333335</v>
      </c>
      <c r="R32" s="1">
        <v>0.51</v>
      </c>
      <c r="S32" s="21">
        <v>0.54</v>
      </c>
      <c r="T32" s="21">
        <v>0.51</v>
      </c>
      <c r="U32" s="90">
        <f t="shared" si="17"/>
        <v>0.52</v>
      </c>
      <c r="V32" s="71">
        <v>1.21</v>
      </c>
      <c r="W32" s="36">
        <v>1.21</v>
      </c>
      <c r="X32" s="36">
        <v>1.23</v>
      </c>
      <c r="Y32" s="90">
        <f t="shared" si="18"/>
        <v>1.2166666666666666</v>
      </c>
      <c r="Z32" s="38" t="s">
        <v>14</v>
      </c>
      <c r="AA32" s="88">
        <v>1.8</v>
      </c>
      <c r="AB32" s="88">
        <v>1.8</v>
      </c>
      <c r="AC32" s="88">
        <v>1.76</v>
      </c>
      <c r="AD32" s="89">
        <f t="shared" si="19"/>
        <v>1.7866666666666668</v>
      </c>
      <c r="AE32" s="76">
        <v>0.52</v>
      </c>
      <c r="AF32" s="76">
        <v>0.55000000000000004</v>
      </c>
      <c r="AG32" s="76">
        <v>0.53</v>
      </c>
      <c r="AH32" s="89">
        <f t="shared" si="20"/>
        <v>0.53333333333333333</v>
      </c>
      <c r="AI32" s="36">
        <v>0.37</v>
      </c>
      <c r="AJ32" s="36">
        <v>0.37</v>
      </c>
      <c r="AK32" s="36">
        <v>0.36</v>
      </c>
      <c r="AL32" s="90">
        <f t="shared" si="21"/>
        <v>0.3666666666666667</v>
      </c>
      <c r="AM32" s="21">
        <v>0.19</v>
      </c>
      <c r="AN32" s="1">
        <v>0.18</v>
      </c>
      <c r="AO32" s="1">
        <v>0.19</v>
      </c>
      <c r="AP32" s="90">
        <f t="shared" si="22"/>
        <v>0.18666666666666668</v>
      </c>
      <c r="AQ32" s="1">
        <v>0.55000000000000004</v>
      </c>
      <c r="AR32" s="21">
        <v>0.54</v>
      </c>
      <c r="AS32" s="21">
        <v>0.51</v>
      </c>
      <c r="AT32" s="90">
        <f t="shared" si="23"/>
        <v>0.53333333333333333</v>
      </c>
      <c r="AU32" s="71">
        <v>1.3</v>
      </c>
      <c r="AV32" s="36">
        <v>1.3</v>
      </c>
      <c r="AW32" s="36">
        <v>1.3</v>
      </c>
      <c r="AX32" s="90">
        <f t="shared" si="24"/>
        <v>1.3</v>
      </c>
      <c r="AY32" s="1">
        <f t="shared" si="25"/>
        <v>1.8</v>
      </c>
      <c r="AZ32" s="1">
        <f t="shared" si="11"/>
        <v>1.77</v>
      </c>
      <c r="BA32" s="1">
        <f t="shared" si="12"/>
        <v>1.76</v>
      </c>
      <c r="BB32" s="92">
        <f t="shared" si="26"/>
        <v>1.7766666666666666</v>
      </c>
      <c r="BC32" s="88"/>
      <c r="BD32" s="88"/>
      <c r="BE32" s="88"/>
      <c r="BF32" s="98"/>
      <c r="BG32" s="88"/>
      <c r="BH32" s="88"/>
      <c r="BI32" s="88"/>
      <c r="BJ32" s="98"/>
      <c r="BK32" s="88"/>
      <c r="BL32" s="88"/>
      <c r="BM32" s="88"/>
      <c r="BN32" s="98"/>
      <c r="BO32" s="88"/>
      <c r="BP32" s="88"/>
      <c r="BQ32" s="88"/>
      <c r="BR32" s="98"/>
      <c r="BS32" s="88"/>
      <c r="BT32" s="88"/>
      <c r="BU32" s="88"/>
      <c r="BV32" s="98"/>
    </row>
    <row r="33" spans="30:46" x14ac:dyDescent="0.25">
      <c r="AH33" s="1"/>
      <c r="AL33" s="1"/>
      <c r="AP33" s="1"/>
      <c r="AT33" s="92"/>
    </row>
    <row r="34" spans="30:46" x14ac:dyDescent="0.25">
      <c r="AD34" s="1"/>
      <c r="AH34" s="1"/>
      <c r="AL34" s="1"/>
      <c r="AP34" s="1"/>
      <c r="AT34" s="92"/>
    </row>
    <row r="35" spans="30:46" x14ac:dyDescent="0.25">
      <c r="AD35" s="1"/>
      <c r="AH35" s="1"/>
      <c r="AL35" s="1"/>
      <c r="AP35" s="1"/>
      <c r="AT35" s="92"/>
    </row>
    <row r="36" spans="30:46" x14ac:dyDescent="0.25">
      <c r="AD36" s="1"/>
      <c r="AH36" s="1"/>
      <c r="AL36" s="1"/>
      <c r="AP36" s="1"/>
      <c r="AT36" s="92"/>
    </row>
    <row r="37" spans="30:46" x14ac:dyDescent="0.25">
      <c r="AD37" s="1"/>
      <c r="AH37" s="1"/>
      <c r="AL37" s="1"/>
      <c r="AP37" s="1"/>
      <c r="AT37" s="92"/>
    </row>
    <row r="38" spans="30:46" x14ac:dyDescent="0.25">
      <c r="AD38" s="1"/>
      <c r="AH38" s="1"/>
      <c r="AL38" s="1"/>
      <c r="AP38" s="1"/>
      <c r="AT38" s="92"/>
    </row>
    <row r="39" spans="30:46" x14ac:dyDescent="0.25">
      <c r="AD39" s="1"/>
      <c r="AH39" s="1"/>
      <c r="AL39" s="1"/>
      <c r="AP39" s="1"/>
      <c r="AT39" s="92"/>
    </row>
    <row r="40" spans="30:46" x14ac:dyDescent="0.25">
      <c r="AD40" s="1"/>
      <c r="AH40" s="1"/>
      <c r="AL40" s="1"/>
      <c r="AP40" s="1"/>
      <c r="AT40" s="92"/>
    </row>
    <row r="41" spans="30:46" x14ac:dyDescent="0.25">
      <c r="AD41" s="1"/>
      <c r="AH41" s="1"/>
      <c r="AL41" s="1"/>
      <c r="AP41" s="1"/>
      <c r="AT41" s="92"/>
    </row>
    <row r="42" spans="30:46" x14ac:dyDescent="0.25">
      <c r="AD4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mustard grain</vt:lpstr>
      <vt:lpstr>Bajra grain</vt:lpstr>
      <vt:lpstr>PH&amp; EC</vt:lpstr>
      <vt:lpstr>SOC</vt:lpstr>
      <vt:lpstr>NPK</vt:lpstr>
      <vt:lpstr>P fractions</vt:lpstr>
      <vt:lpstr>K fractions</vt:lpstr>
      <vt:lpstr>Microbial</vt:lpstr>
      <vt:lpstr>% Nutrient uin straw and grain</vt:lpstr>
      <vt:lpstr>Nut uptake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2016-02-25T16:03:56Z</dcterms:created>
  <dcterms:modified xsi:type="dcterms:W3CDTF">2017-06-19T04:01:26Z</dcterms:modified>
</cp:coreProperties>
</file>