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500" firstSheet="4" activeTab="7"/>
  </bookViews>
  <sheets>
    <sheet name="Crops" sheetId="1" r:id="rId1"/>
    <sheet name="Hybrids" sheetId="2" r:id="rId2"/>
    <sheet name="Livestock" sheetId="3" r:id="rId3"/>
    <sheet name="Fisheries" sheetId="4" r:id="rId4"/>
    <sheet name="Farm implements" sheetId="5" r:id="rId5"/>
    <sheet name="EDP &amp;Other enterprises" sheetId="6" r:id="rId6"/>
    <sheet name="PKVY" sheetId="7" r:id="rId7"/>
    <sheet name="Women &amp; Children" sheetId="8" r:id="rId8"/>
  </sheets>
  <definedNames/>
  <calcPr fullCalcOnLoad="1"/>
</workbook>
</file>

<file path=xl/sharedStrings.xml><?xml version="1.0" encoding="utf-8"?>
<sst xmlns="http://schemas.openxmlformats.org/spreadsheetml/2006/main" count="348" uniqueCount="214">
  <si>
    <t>FLDs on crops</t>
  </si>
  <si>
    <t>Name of KVK</t>
  </si>
  <si>
    <t>Crop</t>
  </si>
  <si>
    <t>Thematic Area</t>
  </si>
  <si>
    <t>Name of the technology demonstrated</t>
  </si>
  <si>
    <t>Name of variety</t>
  </si>
  <si>
    <t>No. of Farmers</t>
  </si>
  <si>
    <t>Yield (q/ha)</t>
  </si>
  <si>
    <t>% Increase</t>
  </si>
  <si>
    <t>*Economics of  check</t>
  </si>
  <si>
    <t>(Rs./ha)</t>
  </si>
  <si>
    <t>Demo</t>
  </si>
  <si>
    <t>Check</t>
  </si>
  <si>
    <t>Gross</t>
  </si>
  <si>
    <t>Net Return</t>
  </si>
  <si>
    <t>Cost</t>
  </si>
  <si>
    <t>Return</t>
  </si>
  <si>
    <t>BCR</t>
  </si>
  <si>
    <t>FLDs on crop hybrids</t>
  </si>
  <si>
    <t>Name of the Hybrid</t>
  </si>
  <si>
    <t>Yield (kg/ha)  / major parameter</t>
  </si>
  <si>
    <t>Economics of  Check(Rs./ha)</t>
  </si>
  <si>
    <t>Economics of hybrid (Rs./ha)</t>
  </si>
  <si>
    <t>Local check</t>
  </si>
  <si>
    <t xml:space="preserve">% change </t>
  </si>
  <si>
    <t xml:space="preserve">Gross </t>
  </si>
  <si>
    <t xml:space="preserve">Net </t>
  </si>
  <si>
    <t xml:space="preserve">Return </t>
  </si>
  <si>
    <t>FLDs on livestock</t>
  </si>
  <si>
    <t>Category</t>
  </si>
  <si>
    <t>Thematic area</t>
  </si>
  <si>
    <t xml:space="preserve">No.of units </t>
  </si>
  <si>
    <t xml:space="preserve">Major parameters </t>
  </si>
  <si>
    <t xml:space="preserve">% change in major parameter </t>
  </si>
  <si>
    <t xml:space="preserve">Other parameter </t>
  </si>
  <si>
    <t>*Economics of demonstration (Rs.)</t>
  </si>
  <si>
    <t>(Rs.)</t>
  </si>
  <si>
    <t>Demons</t>
  </si>
  <si>
    <t>ration</t>
  </si>
  <si>
    <t>Dairy</t>
  </si>
  <si>
    <t>Cow</t>
  </si>
  <si>
    <t>Buffalo</t>
  </si>
  <si>
    <t>Poultry</t>
  </si>
  <si>
    <t>Kadakknath</t>
  </si>
  <si>
    <t>Rabbitry</t>
  </si>
  <si>
    <t>Pigerry</t>
  </si>
  <si>
    <t>Sheep and goat</t>
  </si>
  <si>
    <t xml:space="preserve">Duckery </t>
  </si>
  <si>
    <t>Others (pl.specify)</t>
  </si>
  <si>
    <t>Total</t>
  </si>
  <si>
    <t>FLDs on fisheries</t>
  </si>
  <si>
    <t xml:space="preserve">Category </t>
  </si>
  <si>
    <t xml:space="preserve">Common carps </t>
  </si>
  <si>
    <t xml:space="preserve">Mussels </t>
  </si>
  <si>
    <t>Pearl spot fishes (Etroplus suretensis)</t>
  </si>
  <si>
    <t xml:space="preserve">Ornamental fishes </t>
  </si>
  <si>
    <t>FLDs on farm implements and machinery</t>
  </si>
  <si>
    <t xml:space="preserve">Name of the implement </t>
  </si>
  <si>
    <t>Area (ha)</t>
  </si>
  <si>
    <t>Filed observation (output/man hour)</t>
  </si>
  <si>
    <t>Labor reduction (man days)</t>
  </si>
  <si>
    <t>Cost reduction (Rs./ha or Rs./Unit ect.)</t>
  </si>
  <si>
    <t>EDPs/other enterprises</t>
  </si>
  <si>
    <t xml:space="preserve">*Economics of demonstration (Rs.) or Rs./unit </t>
  </si>
  <si>
    <t xml:space="preserve">(Rs.) or Rs./unit </t>
  </si>
  <si>
    <t xml:space="preserve">Oyster mushroom </t>
  </si>
  <si>
    <t xml:space="preserve">Button mushroom </t>
  </si>
  <si>
    <t>Vermicompost</t>
  </si>
  <si>
    <t xml:space="preserve">Sericulture </t>
  </si>
  <si>
    <t xml:space="preserve">Apiculture </t>
  </si>
  <si>
    <t>Indian Bee</t>
  </si>
  <si>
    <t>Value addition</t>
  </si>
  <si>
    <t>No. of farmers</t>
  </si>
  <si>
    <t>Major parameters (Yield(production)/unit/year)</t>
  </si>
  <si>
    <t>Other parameters (pl specify with unit)</t>
  </si>
  <si>
    <t>Major parameter(pl specify with unit)</t>
  </si>
  <si>
    <t>Other parameter(pl specify with unit)</t>
  </si>
  <si>
    <t>Area covered (ha)</t>
  </si>
  <si>
    <t>Major parameter (pl specify with unit)</t>
  </si>
  <si>
    <t>Economics of demonstration (Rs./ha)</t>
  </si>
  <si>
    <t>Economics of  check</t>
  </si>
  <si>
    <t>Gross cost</t>
  </si>
  <si>
    <t>Gross returns</t>
  </si>
  <si>
    <t>Size of the unit (No of animals)</t>
  </si>
  <si>
    <t>* Economics of major parameter</t>
  </si>
  <si>
    <t>Size of the unit (ha) &amp; No of fingerlings</t>
  </si>
  <si>
    <t>Other parameter (if any reorded)</t>
  </si>
  <si>
    <t>Other parameter (If any recorded)</t>
  </si>
  <si>
    <t>Major Field observation recorded (pl specify the operation with unit)</t>
  </si>
  <si>
    <t>Size of the unit (No/unit)</t>
  </si>
  <si>
    <t>KVK</t>
  </si>
  <si>
    <t>Name of cluster village</t>
  </si>
  <si>
    <t>Initial soil fertility status (Average of cluster village)</t>
  </si>
  <si>
    <t>Facilities created for organic source of manure</t>
  </si>
  <si>
    <t>Name of Crops cultivated</t>
  </si>
  <si>
    <t>Variety</t>
  </si>
  <si>
    <t>Organic inputs applied including bio-agents and botanicals treatment</t>
  </si>
  <si>
    <t>Economics</t>
  </si>
  <si>
    <t>Aval. N</t>
  </si>
  <si>
    <t>Aval. P</t>
  </si>
  <si>
    <t>Aval. K</t>
  </si>
  <si>
    <t>OC %</t>
  </si>
  <si>
    <t>Cost of cultivation (Rs/ha)</t>
  </si>
  <si>
    <t>Net returns (Rs/ha)</t>
  </si>
  <si>
    <t>Village No</t>
  </si>
  <si>
    <t>Crop wise Yield (q/ha)</t>
  </si>
  <si>
    <t>State</t>
  </si>
  <si>
    <t>Women</t>
  </si>
  <si>
    <t>Children</t>
  </si>
  <si>
    <t>Grand Total</t>
  </si>
  <si>
    <t>Awareness programmes</t>
  </si>
  <si>
    <t xml:space="preserve">Coconut tree climbing </t>
  </si>
  <si>
    <t>Drudgery Reduction</t>
  </si>
  <si>
    <t>Enterprises</t>
  </si>
  <si>
    <t>Farming System</t>
  </si>
  <si>
    <t>Health and nutrition</t>
  </si>
  <si>
    <t>Kitchen Garden</t>
  </si>
  <si>
    <t>Nutrigarden</t>
  </si>
  <si>
    <t>Storage Technique</t>
  </si>
  <si>
    <t xml:space="preserve">Women Empowerment </t>
  </si>
  <si>
    <t>Others</t>
  </si>
  <si>
    <t>Total - Women</t>
  </si>
  <si>
    <t>Total - Children</t>
  </si>
  <si>
    <t>Onion</t>
  </si>
  <si>
    <t>Arka Kalyan</t>
  </si>
  <si>
    <t>Carrot</t>
  </si>
  <si>
    <t>Broccoli</t>
  </si>
  <si>
    <t>Demonstration  of ridges and furrow method of planting  in carrot cultivation</t>
  </si>
  <si>
    <t>Pusa Meghali</t>
  </si>
  <si>
    <t>Demonstration of broccoli (Pusa Broccoli KTS-1) in Wayanad district</t>
  </si>
  <si>
    <t>Pusa Broccoli KTS-1</t>
  </si>
  <si>
    <t>Demonstration of inter cropping of cluster bean (Suruchi) with banana</t>
  </si>
  <si>
    <t>Suruchi</t>
  </si>
  <si>
    <t>Demonstration of water melon Swarna /Shonima (seedless watermelon</t>
  </si>
  <si>
    <t>Shonima</t>
  </si>
  <si>
    <t>Demonstration of agricultural technologies  for urban homesteads in Wayanad</t>
  </si>
  <si>
    <t>Demonstration of drone technology in rice</t>
  </si>
  <si>
    <t>Demonstration of different pre mix herbicide (Vivaya)formulations for broad spectrum weed control in rice</t>
  </si>
  <si>
    <t>Demonstration of finger millet variety ATL-1 in summer rice fallows</t>
  </si>
  <si>
    <t>Demonstration of coleus skin peeler</t>
  </si>
  <si>
    <t>Demonstration of fodder oats and fodder cowpea for improving the nutrient composition of the ration</t>
  </si>
  <si>
    <t>Pre mix herbicide-Vivaya</t>
  </si>
  <si>
    <t>ATL -1</t>
  </si>
  <si>
    <t>Urban homestead</t>
  </si>
  <si>
    <t>Intergrated pest management in banana for management of pseudostem weevil</t>
  </si>
  <si>
    <t>IPM in banana</t>
  </si>
  <si>
    <t>Demonstration of drought resistant fodder crop in homestead</t>
  </si>
  <si>
    <t>1.Sorgham -COFS -31</t>
  </si>
  <si>
    <t>2.Stylosanthes var. Scabra and hamatta</t>
  </si>
  <si>
    <t>3.Forage grass- Buffel grass var. blue buffel</t>
  </si>
  <si>
    <t>1% Bm 45days interval</t>
  </si>
  <si>
    <t>Demonstration of integrated farming system for enhancing income</t>
  </si>
  <si>
    <t>Demonstration of integrated control methods to prevent wild animal attack on crops</t>
  </si>
  <si>
    <t>KVK Wayanad</t>
  </si>
  <si>
    <t>coleus</t>
  </si>
  <si>
    <t>Integrated management of bud rot in coconut</t>
  </si>
  <si>
    <t>Paddy</t>
  </si>
  <si>
    <t>1,41,000</t>
  </si>
  <si>
    <t>1,15,620</t>
  </si>
  <si>
    <t>1,17,000</t>
  </si>
  <si>
    <t>1,47,000</t>
  </si>
  <si>
    <t>1,11,000</t>
  </si>
  <si>
    <t>3,25,045</t>
  </si>
  <si>
    <t>1,11,045</t>
  </si>
  <si>
    <t>2,78,425</t>
  </si>
  <si>
    <t>2,02,416</t>
  </si>
  <si>
    <t>1,92,000</t>
  </si>
  <si>
    <t>9,00,000</t>
  </si>
  <si>
    <t>2,75,000</t>
  </si>
  <si>
    <t>4,80,000</t>
  </si>
  <si>
    <t>1,05,000</t>
  </si>
  <si>
    <t>Finger millet</t>
  </si>
  <si>
    <t>Ongoing</t>
  </si>
  <si>
    <t>Cluster Bean</t>
  </si>
  <si>
    <t>watermelon</t>
  </si>
  <si>
    <t>Milk yield (litres)</t>
  </si>
  <si>
    <t>Egg production in one year</t>
  </si>
  <si>
    <t>Incidence of wild animal attack</t>
  </si>
  <si>
    <t>Reducing man-wild animal conflict</t>
  </si>
  <si>
    <t xml:space="preserve">Small scale income generating enterprises </t>
  </si>
  <si>
    <t>Scientific nutrition management</t>
  </si>
  <si>
    <t>Fodder</t>
  </si>
  <si>
    <t>Feed and fodder</t>
  </si>
  <si>
    <t>Integrated pest management</t>
  </si>
  <si>
    <t>Varietal evaluation</t>
  </si>
  <si>
    <t>Demonstration of onion varieties in Wayanad</t>
  </si>
  <si>
    <t>Weed management</t>
  </si>
  <si>
    <t>Cropping system</t>
  </si>
  <si>
    <t>Household food security</t>
  </si>
  <si>
    <t>Integrated disease management</t>
  </si>
  <si>
    <t>Coleus skin peeler</t>
  </si>
  <si>
    <t>Drone technology</t>
  </si>
  <si>
    <t>Kerala</t>
  </si>
  <si>
    <t>time saving</t>
  </si>
  <si>
    <t>Product recoveryKg/litre</t>
  </si>
  <si>
    <t>shelf life</t>
  </si>
  <si>
    <t>Value addition of milk</t>
  </si>
  <si>
    <t>Paneer &amp;Whey drink</t>
  </si>
  <si>
    <t>Shrikand</t>
  </si>
  <si>
    <t>`</t>
  </si>
  <si>
    <t>3 months</t>
  </si>
  <si>
    <t>1month in chiller condition</t>
  </si>
  <si>
    <t>3 months in frozen condition</t>
  </si>
  <si>
    <t>12/100 litre</t>
  </si>
  <si>
    <t>50/100 litre</t>
  </si>
  <si>
    <t>Value addition of Banana</t>
  </si>
  <si>
    <t>Banana Chips</t>
  </si>
  <si>
    <t>Banana Jam</t>
  </si>
  <si>
    <t>Banana dried powder</t>
  </si>
  <si>
    <t>30kg/100kg</t>
  </si>
  <si>
    <t>45kg/50kg</t>
  </si>
  <si>
    <t>6 months</t>
  </si>
  <si>
    <t>Banana skin pickle</t>
  </si>
  <si>
    <t>100kg/100kg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</si>
</sst>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7">
    <font>
      <sz val="11"/>
      <color rgb="FF000000"/>
      <name val="Calibri"/>
      <family val="2"/>
    </font>
    <font>
      <sz val="11"/>
      <color indexed="8"/>
      <name val="Calibri"/>
      <family val="2"/>
    </font>
    <font>
      <sz val="7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10"/>
      <name val="Times New Roman"/>
      <family val="1"/>
    </font>
    <font>
      <sz val="7"/>
      <color indexed="10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Calibri"/>
      <family val="2"/>
    </font>
    <font>
      <b/>
      <sz val="11"/>
      <color rgb="FFFF0000"/>
      <name val="Calibri"/>
      <family val="2"/>
    </font>
    <font>
      <sz val="12"/>
      <color rgb="FF000000"/>
      <name val="Calibri"/>
      <family val="2"/>
    </font>
    <font>
      <sz val="12"/>
      <color rgb="FF000000"/>
      <name val="Times New Roman"/>
      <family val="1"/>
    </font>
    <font>
      <sz val="7"/>
      <color rgb="FF000000"/>
      <name val="Times New Roman"/>
      <family val="1"/>
    </font>
    <font>
      <sz val="10"/>
      <color rgb="FFFF0000"/>
      <name val="Times New Roman"/>
      <family val="1"/>
    </font>
    <font>
      <sz val="7"/>
      <color rgb="FFFF0000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medium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justify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right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right" vertical="center" wrapText="1"/>
    </xf>
    <xf numFmtId="0" fontId="52" fillId="0" borderId="10" xfId="0" applyFont="1" applyBorder="1" applyAlignment="1">
      <alignment vertical="center" wrapText="1"/>
    </xf>
    <xf numFmtId="0" fontId="54" fillId="0" borderId="0" xfId="0" applyFont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right" vertical="center" wrapText="1"/>
    </xf>
    <xf numFmtId="9" fontId="53" fillId="0" borderId="10" xfId="0" applyNumberFormat="1" applyFont="1" applyBorder="1" applyAlignment="1">
      <alignment horizontal="right" vertical="center" wrapText="1"/>
    </xf>
    <xf numFmtId="0" fontId="53" fillId="0" borderId="10" xfId="0" applyFont="1" applyBorder="1" applyAlignment="1">
      <alignment horizontal="right" vertical="center" wrapText="1"/>
    </xf>
    <xf numFmtId="0" fontId="53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7" fillId="0" borderId="0" xfId="0" applyNumberFormat="1" applyFont="1" applyBorder="1" applyAlignment="1">
      <alignment horizontal="center" wrapText="1"/>
    </xf>
    <xf numFmtId="0" fontId="53" fillId="0" borderId="0" xfId="0" applyFont="1" applyBorder="1" applyAlignment="1">
      <alignment horizontal="justify" vertical="center" wrapText="1"/>
    </xf>
    <xf numFmtId="0" fontId="58" fillId="0" borderId="0" xfId="0" applyFont="1" applyBorder="1" applyAlignment="1">
      <alignment horizontal="center" vertical="center" wrapText="1"/>
    </xf>
    <xf numFmtId="3" fontId="58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8" fillId="0" borderId="0" xfId="0" applyFont="1" applyBorder="1" applyAlignment="1">
      <alignment horizontal="justify" vertical="center" wrapText="1"/>
    </xf>
    <xf numFmtId="3" fontId="58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58" fillId="0" borderId="0" xfId="0" applyFont="1" applyBorder="1" applyAlignment="1">
      <alignment vertical="center" wrapText="1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3" fontId="60" fillId="0" borderId="0" xfId="0" applyNumberFormat="1" applyFont="1" applyBorder="1" applyAlignment="1">
      <alignment vertical="center" wrapText="1"/>
    </xf>
    <xf numFmtId="3" fontId="6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3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0" fontId="3" fillId="0" borderId="10" xfId="0" applyFont="1" applyBorder="1" applyAlignment="1">
      <alignment horizontal="justify" vertical="center" wrapText="1"/>
    </xf>
    <xf numFmtId="0" fontId="6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right" vertical="center" wrapText="1"/>
    </xf>
    <xf numFmtId="0" fontId="53" fillId="0" borderId="10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right" vertical="center" wrapText="1"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6" xfId="0" applyFont="1" applyBorder="1" applyAlignment="1">
      <alignment/>
    </xf>
    <xf numFmtId="0" fontId="54" fillId="0" borderId="10" xfId="0" applyFont="1" applyBorder="1" applyAlignment="1">
      <alignment horizontal="left" wrapText="1"/>
    </xf>
    <xf numFmtId="0" fontId="53" fillId="0" borderId="10" xfId="0" applyFont="1" applyBorder="1" applyAlignment="1">
      <alignment horizontal="left" wrapText="1"/>
    </xf>
    <xf numFmtId="0" fontId="54" fillId="0" borderId="15" xfId="0" applyFont="1" applyBorder="1" applyAlignment="1">
      <alignment/>
    </xf>
    <xf numFmtId="0" fontId="54" fillId="0" borderId="17" xfId="0" applyFont="1" applyBorder="1" applyAlignment="1">
      <alignment/>
    </xf>
    <xf numFmtId="0" fontId="51" fillId="0" borderId="0" xfId="0" applyFont="1" applyAlignment="1">
      <alignment wrapText="1"/>
    </xf>
    <xf numFmtId="0" fontId="53" fillId="0" borderId="10" xfId="0" applyNumberFormat="1" applyFont="1" applyBorder="1" applyAlignment="1">
      <alignment horizontal="center" vertical="center" wrapText="1"/>
    </xf>
    <xf numFmtId="3" fontId="54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right" vertical="center" wrapText="1"/>
    </xf>
    <xf numFmtId="0" fontId="63" fillId="0" borderId="10" xfId="0" applyFont="1" applyBorder="1" applyAlignment="1">
      <alignment horizontal="center" vertical="center"/>
    </xf>
    <xf numFmtId="3" fontId="53" fillId="0" borderId="15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top" wrapText="1"/>
    </xf>
    <xf numFmtId="0" fontId="64" fillId="0" borderId="18" xfId="0" applyFont="1" applyBorder="1" applyAlignment="1">
      <alignment vertical="top" wrapText="1"/>
    </xf>
    <xf numFmtId="0" fontId="64" fillId="0" borderId="10" xfId="0" applyFont="1" applyBorder="1" applyAlignment="1">
      <alignment vertical="top" wrapText="1"/>
    </xf>
    <xf numFmtId="0" fontId="56" fillId="0" borderId="10" xfId="0" applyFont="1" applyBorder="1" applyAlignment="1">
      <alignment vertical="top" wrapText="1"/>
    </xf>
    <xf numFmtId="0" fontId="56" fillId="0" borderId="1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right"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horizontal="center" wrapText="1"/>
    </xf>
    <xf numFmtId="0" fontId="53" fillId="0" borderId="10" xfId="0" applyFont="1" applyBorder="1" applyAlignment="1">
      <alignment horizontal="right" vertical="center" wrapText="1"/>
    </xf>
    <xf numFmtId="0" fontId="58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justify" vertical="center" wrapText="1"/>
    </xf>
    <xf numFmtId="3" fontId="58" fillId="0" borderId="0" xfId="0" applyNumberFormat="1" applyFont="1" applyBorder="1" applyAlignment="1">
      <alignment horizontal="center" vertical="center" wrapText="1"/>
    </xf>
    <xf numFmtId="3" fontId="58" fillId="0" borderId="0" xfId="0" applyNumberFormat="1" applyFont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58" fillId="0" borderId="0" xfId="0" applyFont="1" applyBorder="1" applyAlignment="1">
      <alignment horizontal="justify" vertical="center" wrapText="1"/>
    </xf>
    <xf numFmtId="0" fontId="51" fillId="0" borderId="0" xfId="0" applyFont="1" applyBorder="1" applyAlignment="1">
      <alignment wrapText="1"/>
    </xf>
    <xf numFmtId="0" fontId="62" fillId="0" borderId="10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 wrapText="1"/>
    </xf>
    <xf numFmtId="0" fontId="62" fillId="0" borderId="15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2" fillId="0" borderId="15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52" fillId="0" borderId="17" xfId="0" applyFont="1" applyBorder="1" applyAlignment="1">
      <alignment horizontal="center" vertical="top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65" fillId="0" borderId="0" xfId="0" applyFont="1" applyBorder="1" applyAlignment="1">
      <alignment/>
    </xf>
    <xf numFmtId="0" fontId="54" fillId="0" borderId="10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21" xfId="0" applyFont="1" applyBorder="1" applyAlignment="1">
      <alignment horizontal="justify" vertical="center" wrapText="1"/>
    </xf>
    <xf numFmtId="0" fontId="53" fillId="0" borderId="14" xfId="0" applyFont="1" applyBorder="1" applyAlignment="1">
      <alignment horizontal="justify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right" vertical="center" wrapText="1"/>
    </xf>
    <xf numFmtId="0" fontId="53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24" xfId="0" applyFont="1" applyBorder="1" applyAlignment="1">
      <alignment/>
    </xf>
    <xf numFmtId="0" fontId="53" fillId="0" borderId="10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53" fillId="0" borderId="17" xfId="0" applyFont="1" applyBorder="1" applyAlignment="1">
      <alignment horizontal="left" vertical="center" wrapText="1"/>
    </xf>
    <xf numFmtId="0" fontId="53" fillId="0" borderId="16" xfId="0" applyFont="1" applyBorder="1" applyAlignment="1">
      <alignment horizontal="left" vertical="center" wrapText="1"/>
    </xf>
    <xf numFmtId="0" fontId="64" fillId="0" borderId="21" xfId="0" applyFont="1" applyBorder="1" applyAlignment="1">
      <alignment vertical="top" wrapText="1"/>
    </xf>
    <xf numFmtId="0" fontId="64" fillId="0" borderId="25" xfId="0" applyFont="1" applyBorder="1" applyAlignment="1">
      <alignment vertical="top" wrapText="1"/>
    </xf>
    <xf numFmtId="0" fontId="64" fillId="0" borderId="26" xfId="0" applyFont="1" applyBorder="1" applyAlignment="1">
      <alignment vertical="top" wrapText="1"/>
    </xf>
    <xf numFmtId="0" fontId="64" fillId="0" borderId="27" xfId="0" applyFont="1" applyBorder="1" applyAlignment="1">
      <alignment vertical="top" wrapText="1"/>
    </xf>
    <xf numFmtId="0" fontId="64" fillId="0" borderId="28" xfId="0" applyFont="1" applyBorder="1" applyAlignment="1">
      <alignment vertical="top" wrapText="1"/>
    </xf>
    <xf numFmtId="0" fontId="55" fillId="0" borderId="12" xfId="0" applyFont="1" applyBorder="1" applyAlignment="1">
      <alignment horizontal="center" vertical="top" wrapText="1"/>
    </xf>
    <xf numFmtId="0" fontId="55" fillId="0" borderId="29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top" wrapText="1"/>
    </xf>
    <xf numFmtId="0" fontId="55" fillId="0" borderId="15" xfId="0" applyFont="1" applyBorder="1" applyAlignment="1">
      <alignment horizontal="center" vertical="top" wrapText="1"/>
    </xf>
    <xf numFmtId="0" fontId="55" fillId="0" borderId="16" xfId="0" applyFont="1" applyBorder="1" applyAlignment="1">
      <alignment horizontal="center" vertical="top" wrapText="1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E11">
      <selection activeCell="K16" sqref="K16:K18"/>
    </sheetView>
  </sheetViews>
  <sheetFormatPr defaultColWidth="8.7109375" defaultRowHeight="15"/>
  <cols>
    <col min="1" max="1" width="16.421875" style="0" customWidth="1"/>
    <col min="2" max="2" width="12.421875" style="1" customWidth="1"/>
    <col min="3" max="3" width="11.7109375" style="2" customWidth="1"/>
    <col min="4" max="4" width="26.8515625" style="2" customWidth="1"/>
    <col min="5" max="5" width="35.00390625" style="1" customWidth="1"/>
    <col min="6" max="6" width="14.28125" style="1" customWidth="1"/>
    <col min="7" max="7" width="10.28125" style="1" customWidth="1"/>
    <col min="8" max="10" width="8.7109375" style="0" customWidth="1"/>
    <col min="11" max="11" width="14.57421875" style="0" customWidth="1"/>
    <col min="12" max="12" width="8.7109375" style="0" customWidth="1"/>
    <col min="13" max="13" width="11.57421875" style="0" customWidth="1"/>
    <col min="14" max="14" width="8.7109375" style="0" customWidth="1"/>
    <col min="15" max="15" width="13.8515625" style="0" customWidth="1"/>
    <col min="16" max="16" width="13.57421875" style="0" customWidth="1"/>
    <col min="17" max="17" width="11.7109375" style="0" customWidth="1"/>
    <col min="18" max="18" width="10.140625" style="0" customWidth="1"/>
  </cols>
  <sheetData>
    <row r="1" spans="1:18" ht="15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2" spans="1:18" ht="15" customHeight="1">
      <c r="A2" s="115" t="s">
        <v>1</v>
      </c>
      <c r="B2" s="115" t="s">
        <v>2</v>
      </c>
      <c r="C2" s="117" t="s">
        <v>3</v>
      </c>
      <c r="D2" s="117" t="s">
        <v>4</v>
      </c>
      <c r="E2" s="115" t="s">
        <v>5</v>
      </c>
      <c r="F2" s="115" t="s">
        <v>6</v>
      </c>
      <c r="G2" s="116" t="s">
        <v>58</v>
      </c>
      <c r="H2" s="115" t="s">
        <v>7</v>
      </c>
      <c r="I2" s="115"/>
      <c r="J2" s="115" t="s">
        <v>8</v>
      </c>
      <c r="K2" s="115" t="s">
        <v>79</v>
      </c>
      <c r="L2" s="115"/>
      <c r="M2" s="115"/>
      <c r="N2" s="115"/>
      <c r="O2" s="115" t="s">
        <v>80</v>
      </c>
      <c r="P2" s="115"/>
      <c r="Q2" s="115"/>
      <c r="R2" s="115"/>
    </row>
    <row r="3" spans="1:18" ht="15" customHeight="1">
      <c r="A3" s="115"/>
      <c r="B3" s="115"/>
      <c r="C3" s="117"/>
      <c r="D3" s="117"/>
      <c r="E3" s="115"/>
      <c r="F3" s="115"/>
      <c r="G3" s="124"/>
      <c r="H3" s="115"/>
      <c r="I3" s="115"/>
      <c r="J3" s="115"/>
      <c r="K3" s="115"/>
      <c r="L3" s="115"/>
      <c r="M3" s="115"/>
      <c r="N3" s="115"/>
      <c r="O3" s="115" t="s">
        <v>10</v>
      </c>
      <c r="P3" s="115"/>
      <c r="Q3" s="115"/>
      <c r="R3" s="115"/>
    </row>
    <row r="4" spans="1:18" ht="15" customHeight="1">
      <c r="A4" s="115"/>
      <c r="B4" s="115"/>
      <c r="C4" s="117"/>
      <c r="D4" s="117"/>
      <c r="E4" s="115"/>
      <c r="F4" s="115"/>
      <c r="G4" s="124"/>
      <c r="H4" s="115" t="s">
        <v>11</v>
      </c>
      <c r="I4" s="115" t="s">
        <v>12</v>
      </c>
      <c r="J4" s="115"/>
      <c r="K4" s="67" t="s">
        <v>13</v>
      </c>
      <c r="L4" s="67" t="s">
        <v>13</v>
      </c>
      <c r="M4" s="115" t="s">
        <v>14</v>
      </c>
      <c r="N4" s="67"/>
      <c r="O4" s="67" t="s">
        <v>13</v>
      </c>
      <c r="P4" s="67" t="s">
        <v>13</v>
      </c>
      <c r="Q4" s="115" t="s">
        <v>14</v>
      </c>
      <c r="R4" s="67"/>
    </row>
    <row r="5" spans="1:18" ht="15">
      <c r="A5" s="116"/>
      <c r="B5" s="116"/>
      <c r="C5" s="118"/>
      <c r="D5" s="118"/>
      <c r="E5" s="116"/>
      <c r="F5" s="116"/>
      <c r="G5" s="124"/>
      <c r="H5" s="116"/>
      <c r="I5" s="116"/>
      <c r="J5" s="116"/>
      <c r="K5" s="68" t="s">
        <v>15</v>
      </c>
      <c r="L5" s="68" t="s">
        <v>16</v>
      </c>
      <c r="M5" s="116"/>
      <c r="N5" s="68" t="s">
        <v>17</v>
      </c>
      <c r="O5" s="68" t="s">
        <v>15</v>
      </c>
      <c r="P5" s="68" t="s">
        <v>16</v>
      </c>
      <c r="Q5" s="116"/>
      <c r="R5" s="68" t="s">
        <v>17</v>
      </c>
    </row>
    <row r="6" spans="1:20" s="29" customFormat="1" ht="64.5" customHeight="1">
      <c r="A6" s="69" t="s">
        <v>153</v>
      </c>
      <c r="B6" s="27" t="s">
        <v>156</v>
      </c>
      <c r="C6" s="59" t="s">
        <v>186</v>
      </c>
      <c r="D6" s="58" t="s">
        <v>137</v>
      </c>
      <c r="E6" s="59" t="s">
        <v>141</v>
      </c>
      <c r="F6" s="73">
        <v>5</v>
      </c>
      <c r="G6" s="73">
        <v>4</v>
      </c>
      <c r="H6" s="73">
        <v>50</v>
      </c>
      <c r="I6" s="73">
        <v>41</v>
      </c>
      <c r="J6" s="73">
        <v>22</v>
      </c>
      <c r="K6" s="84">
        <f>141000-65000</f>
        <v>76000</v>
      </c>
      <c r="L6" s="73" t="s">
        <v>157</v>
      </c>
      <c r="M6" s="74">
        <v>65000</v>
      </c>
      <c r="N6" s="73">
        <v>1.85</v>
      </c>
      <c r="O6" s="66">
        <f>115620-47220</f>
        <v>68400</v>
      </c>
      <c r="P6" s="83" t="s">
        <v>158</v>
      </c>
      <c r="Q6" s="83">
        <v>47220</v>
      </c>
      <c r="R6" s="73">
        <v>1.69</v>
      </c>
      <c r="S6" s="30"/>
      <c r="T6"/>
    </row>
    <row r="7" spans="1:18" ht="51" customHeight="1">
      <c r="A7" s="71"/>
      <c r="B7" s="27" t="s">
        <v>171</v>
      </c>
      <c r="C7" s="78" t="s">
        <v>184</v>
      </c>
      <c r="D7" s="58" t="s">
        <v>138</v>
      </c>
      <c r="E7" s="59" t="s">
        <v>142</v>
      </c>
      <c r="F7" s="73">
        <v>10</v>
      </c>
      <c r="G7" s="72">
        <v>2</v>
      </c>
      <c r="H7" s="88" t="s">
        <v>172</v>
      </c>
      <c r="I7" s="73"/>
      <c r="J7" s="73"/>
      <c r="K7" s="74"/>
      <c r="L7" s="74"/>
      <c r="M7" s="74"/>
      <c r="N7" s="73"/>
      <c r="O7" s="73"/>
      <c r="P7" s="73"/>
      <c r="Q7" s="74"/>
      <c r="R7" s="73"/>
    </row>
    <row r="8" spans="1:18" ht="49.5" customHeight="1">
      <c r="A8" s="69"/>
      <c r="B8" s="27" t="s">
        <v>123</v>
      </c>
      <c r="C8" s="78" t="s">
        <v>184</v>
      </c>
      <c r="D8" s="58" t="s">
        <v>185</v>
      </c>
      <c r="E8" s="59" t="s">
        <v>124</v>
      </c>
      <c r="F8" s="73">
        <v>3</v>
      </c>
      <c r="G8" s="73">
        <v>0.06</v>
      </c>
      <c r="H8" s="73">
        <v>58.5</v>
      </c>
      <c r="I8" s="73">
        <v>48</v>
      </c>
      <c r="J8" s="73">
        <v>21</v>
      </c>
      <c r="K8" s="74">
        <f>117000-42000</f>
        <v>75000</v>
      </c>
      <c r="L8" s="73" t="s">
        <v>159</v>
      </c>
      <c r="M8" s="74">
        <v>42000</v>
      </c>
      <c r="N8" s="73">
        <v>1.5</v>
      </c>
      <c r="O8" s="85">
        <f>P8-Q8</f>
        <v>75000</v>
      </c>
      <c r="P8" s="74">
        <v>96000</v>
      </c>
      <c r="Q8" s="74">
        <v>21000</v>
      </c>
      <c r="R8" s="73">
        <v>1.28</v>
      </c>
    </row>
    <row r="9" spans="1:18" ht="51.75" customHeight="1">
      <c r="A9" s="132"/>
      <c r="B9" s="126" t="s">
        <v>125</v>
      </c>
      <c r="C9" s="126"/>
      <c r="D9" s="119" t="s">
        <v>127</v>
      </c>
      <c r="E9" s="120" t="s">
        <v>128</v>
      </c>
      <c r="F9" s="121">
        <v>3</v>
      </c>
      <c r="G9" s="121">
        <v>0.06</v>
      </c>
      <c r="H9" s="121">
        <v>122</v>
      </c>
      <c r="I9" s="121">
        <v>98</v>
      </c>
      <c r="J9" s="121">
        <v>24</v>
      </c>
      <c r="K9" s="121">
        <f>147000-63125</f>
        <v>83875</v>
      </c>
      <c r="L9" s="121" t="s">
        <v>160</v>
      </c>
      <c r="M9" s="125">
        <v>63125</v>
      </c>
      <c r="N9" s="121">
        <v>1.75</v>
      </c>
      <c r="O9" s="122">
        <f>111000-9600</f>
        <v>101400</v>
      </c>
      <c r="P9" s="121" t="s">
        <v>161</v>
      </c>
      <c r="Q9" s="125">
        <v>9600</v>
      </c>
      <c r="R9" s="121">
        <v>1.09</v>
      </c>
    </row>
    <row r="10" spans="1:18" ht="34.5" customHeight="1">
      <c r="A10" s="133"/>
      <c r="B10" s="128"/>
      <c r="C10" s="128"/>
      <c r="D10" s="119"/>
      <c r="E10" s="120"/>
      <c r="F10" s="121"/>
      <c r="G10" s="121"/>
      <c r="H10" s="121"/>
      <c r="I10" s="121"/>
      <c r="J10" s="121"/>
      <c r="K10" s="121"/>
      <c r="L10" s="121"/>
      <c r="M10" s="125"/>
      <c r="N10" s="121"/>
      <c r="O10" s="123"/>
      <c r="P10" s="121"/>
      <c r="Q10" s="125"/>
      <c r="R10" s="121"/>
    </row>
    <row r="11" spans="1:18" ht="38.25">
      <c r="A11" s="69"/>
      <c r="B11" s="70" t="s">
        <v>126</v>
      </c>
      <c r="C11" s="78" t="s">
        <v>184</v>
      </c>
      <c r="D11" s="58" t="s">
        <v>129</v>
      </c>
      <c r="E11" s="59" t="s">
        <v>130</v>
      </c>
      <c r="F11" s="73">
        <v>10</v>
      </c>
      <c r="G11" s="73">
        <v>0.2</v>
      </c>
      <c r="H11" s="73">
        <v>92.9</v>
      </c>
      <c r="I11" s="73">
        <v>79.55</v>
      </c>
      <c r="J11" s="73">
        <v>16.8</v>
      </c>
      <c r="K11" s="72">
        <f>325045-111045</f>
        <v>214000</v>
      </c>
      <c r="L11" s="73" t="s">
        <v>162</v>
      </c>
      <c r="M11" s="73" t="s">
        <v>163</v>
      </c>
      <c r="N11" s="73">
        <v>1.51</v>
      </c>
      <c r="O11" s="86">
        <f>278425-71425</f>
        <v>207000</v>
      </c>
      <c r="P11" s="73" t="s">
        <v>164</v>
      </c>
      <c r="Q11" s="74">
        <v>71425</v>
      </c>
      <c r="R11" s="73">
        <v>1.34</v>
      </c>
    </row>
    <row r="12" spans="1:18" ht="47.25" customHeight="1">
      <c r="A12" s="69"/>
      <c r="B12" s="75" t="s">
        <v>173</v>
      </c>
      <c r="C12" s="79" t="s">
        <v>187</v>
      </c>
      <c r="D12" s="54" t="s">
        <v>131</v>
      </c>
      <c r="E12" s="56" t="s">
        <v>132</v>
      </c>
      <c r="F12" s="89">
        <v>10</v>
      </c>
      <c r="G12" s="89">
        <v>0.2</v>
      </c>
      <c r="H12" s="89">
        <v>90</v>
      </c>
      <c r="I12" s="89">
        <v>80</v>
      </c>
      <c r="J12" s="89">
        <v>12.5</v>
      </c>
      <c r="K12" s="90">
        <f>202416-52263</f>
        <v>150153</v>
      </c>
      <c r="L12" s="89" t="s">
        <v>165</v>
      </c>
      <c r="M12" s="96">
        <v>52263</v>
      </c>
      <c r="N12" s="89">
        <v>1.34</v>
      </c>
      <c r="O12" s="87">
        <f>192000-45000</f>
        <v>147000</v>
      </c>
      <c r="P12" s="89" t="s">
        <v>166</v>
      </c>
      <c r="Q12" s="96">
        <v>45000</v>
      </c>
      <c r="R12" s="89">
        <v>1.3</v>
      </c>
    </row>
    <row r="13" spans="1:18" ht="46.5" customHeight="1">
      <c r="A13" s="69"/>
      <c r="B13" s="75"/>
      <c r="C13" s="79" t="s">
        <v>188</v>
      </c>
      <c r="D13" s="58" t="s">
        <v>135</v>
      </c>
      <c r="E13" s="59" t="s">
        <v>143</v>
      </c>
      <c r="F13" s="72">
        <v>2</v>
      </c>
      <c r="G13" s="72">
        <v>0</v>
      </c>
      <c r="H13" s="97">
        <v>0.026</v>
      </c>
      <c r="I13" s="97">
        <v>0</v>
      </c>
      <c r="J13" s="95">
        <v>0</v>
      </c>
      <c r="K13" s="98">
        <f>783.5+293.5</f>
        <v>1077</v>
      </c>
      <c r="L13" s="98">
        <v>783.5</v>
      </c>
      <c r="M13" s="98">
        <v>293.5</v>
      </c>
      <c r="N13" s="98">
        <v>1.59</v>
      </c>
      <c r="O13" s="72">
        <f>565+215</f>
        <v>780</v>
      </c>
      <c r="P13" s="88">
        <v>565</v>
      </c>
      <c r="Q13" s="88">
        <v>215</v>
      </c>
      <c r="R13" s="88">
        <v>1.61</v>
      </c>
    </row>
    <row r="14" spans="1:18" ht="38.25">
      <c r="A14" s="65"/>
      <c r="B14" s="76" t="s">
        <v>174</v>
      </c>
      <c r="C14" s="78" t="s">
        <v>184</v>
      </c>
      <c r="D14" s="55" t="s">
        <v>133</v>
      </c>
      <c r="E14" s="55" t="s">
        <v>134</v>
      </c>
      <c r="F14" s="73">
        <v>10</v>
      </c>
      <c r="G14" s="73">
        <v>0.4</v>
      </c>
      <c r="H14" s="73">
        <v>2.4</v>
      </c>
      <c r="I14" s="73">
        <v>3</v>
      </c>
      <c r="J14" s="73">
        <v>0</v>
      </c>
      <c r="K14" s="66">
        <v>135000</v>
      </c>
      <c r="L14" s="74">
        <v>240000</v>
      </c>
      <c r="M14" s="73">
        <v>105000</v>
      </c>
      <c r="N14" s="73">
        <v>1.77</v>
      </c>
      <c r="O14" s="66">
        <v>130000</v>
      </c>
      <c r="P14" s="66">
        <v>218800</v>
      </c>
      <c r="Q14" s="66">
        <v>88880</v>
      </c>
      <c r="R14" s="66">
        <v>1.6</v>
      </c>
    </row>
    <row r="15" spans="1:18" ht="39">
      <c r="A15" s="65"/>
      <c r="B15" s="76"/>
      <c r="C15" s="78" t="s">
        <v>183</v>
      </c>
      <c r="D15" s="58" t="s">
        <v>144</v>
      </c>
      <c r="E15" s="59" t="s">
        <v>145</v>
      </c>
      <c r="F15" s="73">
        <v>10</v>
      </c>
      <c r="G15" s="73">
        <v>2</v>
      </c>
      <c r="H15" s="73">
        <v>250</v>
      </c>
      <c r="I15" s="73">
        <v>200</v>
      </c>
      <c r="J15" s="73">
        <v>25</v>
      </c>
      <c r="K15" s="66">
        <f>900000-275000</f>
        <v>625000</v>
      </c>
      <c r="L15" s="73" t="s">
        <v>167</v>
      </c>
      <c r="M15" s="73" t="s">
        <v>168</v>
      </c>
      <c r="N15" s="73">
        <v>1.45</v>
      </c>
      <c r="O15" s="86">
        <f>480000-105000</f>
        <v>375000</v>
      </c>
      <c r="P15" s="73" t="s">
        <v>169</v>
      </c>
      <c r="Q15" s="73" t="s">
        <v>170</v>
      </c>
      <c r="R15" s="73">
        <v>1.28</v>
      </c>
    </row>
    <row r="16" spans="1:18" ht="43.5" customHeight="1">
      <c r="A16" s="134"/>
      <c r="B16" s="134" t="s">
        <v>181</v>
      </c>
      <c r="C16" s="80" t="s">
        <v>182</v>
      </c>
      <c r="D16" s="119" t="s">
        <v>146</v>
      </c>
      <c r="E16" s="59" t="s">
        <v>147</v>
      </c>
      <c r="F16" s="126">
        <v>10</v>
      </c>
      <c r="G16" s="126">
        <v>0.4</v>
      </c>
      <c r="H16" s="129" t="s">
        <v>172</v>
      </c>
      <c r="I16" s="129"/>
      <c r="J16" s="129"/>
      <c r="K16" s="129"/>
      <c r="L16" s="129"/>
      <c r="M16" s="129"/>
      <c r="N16" s="129"/>
      <c r="O16" s="129"/>
      <c r="P16" s="129"/>
      <c r="Q16" s="129"/>
      <c r="R16" s="129"/>
    </row>
    <row r="17" spans="1:18" ht="30" customHeight="1">
      <c r="A17" s="135"/>
      <c r="B17" s="135"/>
      <c r="C17" s="81"/>
      <c r="D17" s="119"/>
      <c r="E17" s="59" t="s">
        <v>148</v>
      </c>
      <c r="F17" s="127"/>
      <c r="G17" s="127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</row>
    <row r="18" spans="1:18" ht="14.25" customHeight="1">
      <c r="A18" s="136"/>
      <c r="B18" s="136"/>
      <c r="C18" s="77"/>
      <c r="D18" s="119"/>
      <c r="E18" s="59" t="s">
        <v>149</v>
      </c>
      <c r="F18" s="128"/>
      <c r="G18" s="128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</row>
    <row r="19" spans="1:18" ht="39">
      <c r="A19" s="65"/>
      <c r="B19" s="76"/>
      <c r="C19" s="78" t="s">
        <v>189</v>
      </c>
      <c r="D19" s="58" t="s">
        <v>155</v>
      </c>
      <c r="E19" s="59" t="s">
        <v>150</v>
      </c>
      <c r="F19" s="73">
        <v>5</v>
      </c>
      <c r="G19" s="73">
        <v>3</v>
      </c>
      <c r="H19" s="73">
        <v>300</v>
      </c>
      <c r="I19" s="73">
        <v>180</v>
      </c>
      <c r="J19" s="73">
        <v>66.6</v>
      </c>
      <c r="K19" s="66">
        <f>84000-24000</f>
        <v>60000</v>
      </c>
      <c r="L19" s="74">
        <v>84000</v>
      </c>
      <c r="M19" s="74">
        <v>24000</v>
      </c>
      <c r="N19" s="73">
        <v>1.4</v>
      </c>
      <c r="O19" s="87">
        <f>50400-5400</f>
        <v>45000</v>
      </c>
      <c r="P19" s="74">
        <v>50400</v>
      </c>
      <c r="Q19" s="73">
        <v>5400</v>
      </c>
      <c r="R19" s="73">
        <v>1.12</v>
      </c>
    </row>
    <row r="20" spans="1:18" ht="15">
      <c r="A20" s="34"/>
      <c r="B20" s="49"/>
      <c r="C20" s="48"/>
      <c r="D20" s="31"/>
      <c r="E20" s="50"/>
      <c r="F20" s="49"/>
      <c r="G20" s="49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1:18" s="23" customFormat="1" ht="15">
      <c r="A21" s="51"/>
      <c r="B21" s="52"/>
      <c r="C21" s="53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15">
      <c r="A22" s="34"/>
      <c r="B22" s="49"/>
      <c r="C22" s="48"/>
      <c r="D22" s="48"/>
      <c r="E22" s="49"/>
      <c r="F22" s="49"/>
      <c r="G22" s="49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</row>
    <row r="33" spans="4:20" ht="15">
      <c r="D33" s="31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3"/>
      <c r="Q33" s="32"/>
      <c r="R33" s="33"/>
      <c r="S33" s="32"/>
      <c r="T33" s="34"/>
    </row>
    <row r="34" spans="4:20" ht="15">
      <c r="D34" s="31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33"/>
      <c r="Q34" s="32"/>
      <c r="R34" s="33"/>
      <c r="S34" s="32"/>
      <c r="T34" s="34"/>
    </row>
    <row r="35" spans="4:20" ht="15">
      <c r="D35" s="31"/>
      <c r="E35" s="35"/>
      <c r="F35" s="32"/>
      <c r="G35" s="32"/>
      <c r="H35" s="32"/>
      <c r="I35" s="32"/>
      <c r="J35" s="34"/>
      <c r="K35" s="34"/>
      <c r="L35" s="34"/>
      <c r="M35" s="34"/>
      <c r="N35" s="34"/>
      <c r="O35" s="34"/>
      <c r="P35" s="34"/>
      <c r="Q35" s="34"/>
      <c r="R35" s="34"/>
      <c r="S35" s="32"/>
      <c r="T35" s="34"/>
    </row>
    <row r="36" spans="4:20" ht="15">
      <c r="D36" s="31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3"/>
      <c r="P36" s="33"/>
      <c r="Q36" s="32"/>
      <c r="R36" s="33"/>
      <c r="S36" s="32"/>
      <c r="T36" s="34"/>
    </row>
    <row r="37" spans="4:20" ht="15">
      <c r="D37" s="109"/>
      <c r="E37" s="113"/>
      <c r="F37" s="108"/>
      <c r="G37" s="108"/>
      <c r="H37" s="108"/>
      <c r="I37" s="108"/>
      <c r="J37" s="112"/>
      <c r="K37" s="108"/>
      <c r="L37" s="108"/>
      <c r="M37" s="108"/>
      <c r="N37" s="108"/>
      <c r="O37" s="111"/>
      <c r="P37" s="111"/>
      <c r="Q37" s="108"/>
      <c r="R37" s="110"/>
      <c r="S37" s="108"/>
      <c r="T37" s="34"/>
    </row>
    <row r="38" spans="4:20" ht="15">
      <c r="D38" s="109"/>
      <c r="E38" s="113"/>
      <c r="F38" s="108"/>
      <c r="G38" s="108"/>
      <c r="H38" s="108"/>
      <c r="I38" s="108"/>
      <c r="J38" s="112"/>
      <c r="K38" s="108"/>
      <c r="L38" s="108"/>
      <c r="M38" s="108"/>
      <c r="N38" s="108"/>
      <c r="O38" s="111"/>
      <c r="P38" s="111"/>
      <c r="Q38" s="108"/>
      <c r="R38" s="110"/>
      <c r="S38" s="108"/>
      <c r="T38" s="34"/>
    </row>
    <row r="39" spans="4:20" ht="15">
      <c r="D39" s="31"/>
      <c r="E39" s="35"/>
      <c r="F39" s="32"/>
      <c r="G39" s="32"/>
      <c r="H39" s="32"/>
      <c r="I39" s="32"/>
      <c r="J39" s="32"/>
      <c r="K39" s="32"/>
      <c r="L39" s="32"/>
      <c r="M39" s="32"/>
      <c r="N39" s="32"/>
      <c r="O39" s="36"/>
      <c r="P39" s="36"/>
      <c r="Q39" s="32"/>
      <c r="R39" s="33"/>
      <c r="S39" s="32"/>
      <c r="T39" s="34"/>
    </row>
    <row r="40" spans="4:20" ht="15">
      <c r="D40" s="37"/>
      <c r="E40" s="38"/>
      <c r="F40" s="39"/>
      <c r="G40" s="40"/>
      <c r="H40" s="39"/>
      <c r="I40" s="39"/>
      <c r="J40" s="39"/>
      <c r="K40" s="39"/>
      <c r="L40" s="40"/>
      <c r="M40" s="39"/>
      <c r="N40" s="39"/>
      <c r="O40" s="41"/>
      <c r="P40" s="40"/>
      <c r="Q40" s="39"/>
      <c r="R40" s="42"/>
      <c r="S40" s="39"/>
      <c r="T40" s="34"/>
    </row>
    <row r="41" spans="4:20" ht="15">
      <c r="D41" s="31"/>
      <c r="E41" s="35"/>
      <c r="F41" s="32"/>
      <c r="G41" s="43"/>
      <c r="H41" s="32"/>
      <c r="I41" s="32"/>
      <c r="J41" s="32"/>
      <c r="K41" s="32"/>
      <c r="L41" s="32"/>
      <c r="M41" s="43"/>
      <c r="N41" s="32"/>
      <c r="O41" s="43"/>
      <c r="P41" s="43"/>
      <c r="Q41" s="43"/>
      <c r="R41" s="32"/>
      <c r="S41" s="32"/>
      <c r="T41" s="34"/>
    </row>
    <row r="42" spans="4:20" ht="15">
      <c r="D42" s="31"/>
      <c r="E42" s="35"/>
      <c r="F42" s="32"/>
      <c r="G42" s="43"/>
      <c r="H42" s="32"/>
      <c r="I42" s="32"/>
      <c r="J42" s="32"/>
      <c r="K42" s="32"/>
      <c r="L42" s="32"/>
      <c r="M42" s="32"/>
      <c r="N42" s="32"/>
      <c r="O42" s="43"/>
      <c r="P42" s="43"/>
      <c r="Q42" s="32"/>
      <c r="R42" s="32"/>
      <c r="S42" s="32"/>
      <c r="T42" s="34"/>
    </row>
    <row r="43" spans="4:20" ht="15">
      <c r="D43" s="44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6"/>
      <c r="P43" s="47"/>
      <c r="Q43" s="45"/>
      <c r="R43" s="45"/>
      <c r="S43" s="45"/>
      <c r="T43" s="34"/>
    </row>
    <row r="44" spans="4:20" ht="15">
      <c r="D44" s="31"/>
      <c r="E44" s="32"/>
      <c r="F44" s="32"/>
      <c r="G44" s="43"/>
      <c r="H44" s="32"/>
      <c r="I44" s="32"/>
      <c r="J44" s="32"/>
      <c r="K44" s="32"/>
      <c r="L44" s="32"/>
      <c r="M44" s="32"/>
      <c r="N44" s="32"/>
      <c r="O44" s="33"/>
      <c r="P44" s="33"/>
      <c r="Q44" s="32"/>
      <c r="R44" s="33"/>
      <c r="S44" s="32"/>
      <c r="T44" s="34"/>
    </row>
    <row r="45" spans="4:20" ht="15">
      <c r="D45" s="109"/>
      <c r="E45" s="35"/>
      <c r="F45" s="108"/>
      <c r="G45" s="112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34"/>
    </row>
    <row r="46" spans="4:20" ht="15">
      <c r="D46" s="109"/>
      <c r="E46" s="35"/>
      <c r="F46" s="108"/>
      <c r="G46" s="112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34"/>
    </row>
    <row r="47" spans="4:20" ht="15">
      <c r="D47" s="109"/>
      <c r="E47" s="35"/>
      <c r="F47" s="108"/>
      <c r="G47" s="112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34"/>
    </row>
    <row r="48" spans="4:20" ht="15">
      <c r="D48" s="109"/>
      <c r="E48" s="32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34"/>
    </row>
    <row r="49" spans="4:20" ht="15">
      <c r="D49" s="109"/>
      <c r="E49" s="32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34"/>
    </row>
    <row r="50" spans="4:20" ht="15">
      <c r="D50" s="31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3"/>
      <c r="P50" s="33"/>
      <c r="Q50" s="32"/>
      <c r="R50" s="33"/>
      <c r="S50" s="32"/>
      <c r="T50" s="34"/>
    </row>
    <row r="51" spans="4:20" ht="15">
      <c r="D51" s="31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3"/>
      <c r="P51" s="33"/>
      <c r="Q51" s="32"/>
      <c r="R51" s="33"/>
      <c r="S51" s="32"/>
      <c r="T51" s="34"/>
    </row>
    <row r="52" spans="4:20" ht="15">
      <c r="D52" s="31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4"/>
    </row>
    <row r="53" spans="4:20" ht="15">
      <c r="D53" s="31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4"/>
    </row>
    <row r="54" spans="4:20" ht="15">
      <c r="D54" s="48"/>
      <c r="E54" s="49"/>
      <c r="F54" s="49"/>
      <c r="G54" s="49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</row>
    <row r="55" spans="4:20" ht="15">
      <c r="D55" s="48"/>
      <c r="E55" s="49"/>
      <c r="F55" s="49"/>
      <c r="G55" s="49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</row>
    <row r="56" spans="4:20" ht="15">
      <c r="D56" s="48"/>
      <c r="E56" s="49"/>
      <c r="F56" s="49"/>
      <c r="G56" s="49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</row>
    <row r="57" spans="4:20" ht="15">
      <c r="D57" s="48"/>
      <c r="E57" s="49"/>
      <c r="F57" s="49"/>
      <c r="G57" s="49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</row>
    <row r="58" spans="4:20" ht="15">
      <c r="D58" s="48"/>
      <c r="E58" s="49"/>
      <c r="F58" s="49"/>
      <c r="G58" s="49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</row>
  </sheetData>
  <sheetProtection/>
  <mergeCells count="97">
    <mergeCell ref="A9:A10"/>
    <mergeCell ref="C9:C10"/>
    <mergeCell ref="A16:A18"/>
    <mergeCell ref="B16:B18"/>
    <mergeCell ref="O16:O18"/>
    <mergeCell ref="P16:P18"/>
    <mergeCell ref="Q16:Q18"/>
    <mergeCell ref="R16:R18"/>
    <mergeCell ref="M9:M10"/>
    <mergeCell ref="B9:B10"/>
    <mergeCell ref="Q9:Q10"/>
    <mergeCell ref="R9:R10"/>
    <mergeCell ref="F16:F18"/>
    <mergeCell ref="G16:G18"/>
    <mergeCell ref="H16:H18"/>
    <mergeCell ref="I16:I18"/>
    <mergeCell ref="J16:J18"/>
    <mergeCell ref="K16:K18"/>
    <mergeCell ref="L16:L18"/>
    <mergeCell ref="M16:M18"/>
    <mergeCell ref="O9:O10"/>
    <mergeCell ref="P9:P10"/>
    <mergeCell ref="G2:G5"/>
    <mergeCell ref="H9:H10"/>
    <mergeCell ref="I9:I10"/>
    <mergeCell ref="J9:J10"/>
    <mergeCell ref="K9:K10"/>
    <mergeCell ref="L9:L10"/>
    <mergeCell ref="D9:D10"/>
    <mergeCell ref="D16:D18"/>
    <mergeCell ref="E9:E10"/>
    <mergeCell ref="F9:F10"/>
    <mergeCell ref="G9:G10"/>
    <mergeCell ref="N9:N10"/>
    <mergeCell ref="N16:N18"/>
    <mergeCell ref="O2:R2"/>
    <mergeCell ref="O3:R3"/>
    <mergeCell ref="H4:H5"/>
    <mergeCell ref="I4:I5"/>
    <mergeCell ref="M4:M5"/>
    <mergeCell ref="Q4:Q5"/>
    <mergeCell ref="A1:R1"/>
    <mergeCell ref="A2:A5"/>
    <mergeCell ref="B2:B5"/>
    <mergeCell ref="C2:C5"/>
    <mergeCell ref="D2:D5"/>
    <mergeCell ref="E2:E5"/>
    <mergeCell ref="F2:F5"/>
    <mergeCell ref="H2:I3"/>
    <mergeCell ref="J2:J5"/>
    <mergeCell ref="K2:N3"/>
    <mergeCell ref="J37:J38"/>
    <mergeCell ref="K37:K38"/>
    <mergeCell ref="L37:L38"/>
    <mergeCell ref="M37:M38"/>
    <mergeCell ref="N37:N38"/>
    <mergeCell ref="O37:O38"/>
    <mergeCell ref="D37:D38"/>
    <mergeCell ref="E37:E38"/>
    <mergeCell ref="F37:F38"/>
    <mergeCell ref="G37:G38"/>
    <mergeCell ref="H37:H38"/>
    <mergeCell ref="I37:I38"/>
    <mergeCell ref="F45:F47"/>
    <mergeCell ref="G45:G47"/>
    <mergeCell ref="H45:H47"/>
    <mergeCell ref="I45:I47"/>
    <mergeCell ref="O45:O47"/>
    <mergeCell ref="P45:P47"/>
    <mergeCell ref="J45:J47"/>
    <mergeCell ref="S37:S38"/>
    <mergeCell ref="S48:S49"/>
    <mergeCell ref="R45:R47"/>
    <mergeCell ref="S45:S47"/>
    <mergeCell ref="K45:K47"/>
    <mergeCell ref="L45:L47"/>
    <mergeCell ref="M45:M47"/>
    <mergeCell ref="N45:N47"/>
    <mergeCell ref="Q45:Q47"/>
    <mergeCell ref="D48:D49"/>
    <mergeCell ref="F48:F49"/>
    <mergeCell ref="G48:G49"/>
    <mergeCell ref="H48:H49"/>
    <mergeCell ref="I48:I49"/>
    <mergeCell ref="R37:R38"/>
    <mergeCell ref="P37:P38"/>
    <mergeCell ref="Q37:Q38"/>
    <mergeCell ref="R48:R49"/>
    <mergeCell ref="D45:D47"/>
    <mergeCell ref="O48:O49"/>
    <mergeCell ref="P48:P49"/>
    <mergeCell ref="Q48:Q49"/>
    <mergeCell ref="J48:J49"/>
    <mergeCell ref="K48:K49"/>
    <mergeCell ref="L48:L49"/>
    <mergeCell ref="M48:M49"/>
    <mergeCell ref="N48:N49"/>
  </mergeCells>
  <printOptions/>
  <pageMargins left="0.7" right="0.7" top="0.75" bottom="0.75" header="0.511805555555555" footer="0.51180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L15" sqref="L15"/>
    </sheetView>
  </sheetViews>
  <sheetFormatPr defaultColWidth="8.7109375" defaultRowHeight="15"/>
  <cols>
    <col min="1" max="1" width="11.28125" style="0" customWidth="1"/>
    <col min="2" max="2" width="12.00390625" style="0" customWidth="1"/>
    <col min="3" max="3" width="13.00390625" style="0" customWidth="1"/>
    <col min="4" max="4" width="8.7109375" style="0" customWidth="1"/>
    <col min="5" max="5" width="11.8515625" style="0" customWidth="1"/>
    <col min="6" max="11" width="8.7109375" style="0" customWidth="1"/>
    <col min="12" max="12" width="10.00390625" style="0" customWidth="1"/>
  </cols>
  <sheetData>
    <row r="1" spans="1:12" ht="15">
      <c r="A1" s="139" t="s">
        <v>18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6" ht="15" customHeight="1">
      <c r="A2" s="140" t="s">
        <v>1</v>
      </c>
      <c r="B2" s="140" t="s">
        <v>2</v>
      </c>
      <c r="C2" s="140" t="s">
        <v>19</v>
      </c>
      <c r="D2" s="140" t="s">
        <v>72</v>
      </c>
      <c r="E2" s="140" t="s">
        <v>58</v>
      </c>
      <c r="F2" s="138" t="s">
        <v>20</v>
      </c>
      <c r="G2" s="138"/>
      <c r="H2" s="138"/>
      <c r="I2" s="137" t="s">
        <v>21</v>
      </c>
      <c r="J2" s="137"/>
      <c r="K2" s="137"/>
      <c r="L2" s="137"/>
      <c r="M2" s="137" t="s">
        <v>22</v>
      </c>
      <c r="N2" s="137"/>
      <c r="O2" s="137"/>
      <c r="P2" s="137"/>
    </row>
    <row r="3" spans="1:16" ht="15">
      <c r="A3" s="143"/>
      <c r="B3" s="143"/>
      <c r="C3" s="143"/>
      <c r="D3" s="141"/>
      <c r="E3" s="141"/>
      <c r="F3" s="138"/>
      <c r="G3" s="138"/>
      <c r="H3" s="138"/>
      <c r="I3" s="137"/>
      <c r="J3" s="137"/>
      <c r="K3" s="137"/>
      <c r="L3" s="137"/>
      <c r="M3" s="137"/>
      <c r="N3" s="137"/>
      <c r="O3" s="137"/>
      <c r="P3" s="137"/>
    </row>
    <row r="4" spans="1:16" ht="15" customHeight="1">
      <c r="A4" s="141"/>
      <c r="B4" s="141"/>
      <c r="C4" s="141"/>
      <c r="D4" s="141"/>
      <c r="E4" s="141"/>
      <c r="F4" s="138" t="s">
        <v>11</v>
      </c>
      <c r="G4" s="138" t="s">
        <v>23</v>
      </c>
      <c r="H4" s="138" t="s">
        <v>24</v>
      </c>
      <c r="I4" s="4" t="s">
        <v>25</v>
      </c>
      <c r="J4" s="4" t="s">
        <v>25</v>
      </c>
      <c r="K4" s="4" t="s">
        <v>26</v>
      </c>
      <c r="L4" s="137" t="s">
        <v>17</v>
      </c>
      <c r="M4" s="4" t="s">
        <v>25</v>
      </c>
      <c r="N4" s="4" t="s">
        <v>25</v>
      </c>
      <c r="O4" s="4" t="s">
        <v>26</v>
      </c>
      <c r="P4" s="137" t="s">
        <v>17</v>
      </c>
    </row>
    <row r="5" spans="1:16" ht="15">
      <c r="A5" s="142"/>
      <c r="B5" s="142"/>
      <c r="C5" s="142"/>
      <c r="D5" s="142"/>
      <c r="E5" s="142"/>
      <c r="F5" s="138"/>
      <c r="G5" s="138"/>
      <c r="H5" s="138"/>
      <c r="I5" s="4" t="s">
        <v>15</v>
      </c>
      <c r="J5" s="4" t="s">
        <v>27</v>
      </c>
      <c r="K5" s="4" t="s">
        <v>16</v>
      </c>
      <c r="L5" s="137"/>
      <c r="M5" s="4" t="s">
        <v>15</v>
      </c>
      <c r="N5" s="4" t="s">
        <v>27</v>
      </c>
      <c r="O5" s="4" t="s">
        <v>16</v>
      </c>
      <c r="P5" s="137"/>
    </row>
    <row r="6" spans="1:16" ht="15">
      <c r="A6" s="5">
        <v>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</row>
    <row r="7" spans="1:16" ht="15">
      <c r="A7" s="5">
        <v>0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</row>
    <row r="8" spans="1:16" ht="15">
      <c r="A8" s="5">
        <v>0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</row>
    <row r="9" spans="1:16" ht="15">
      <c r="A9" s="5">
        <v>0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</row>
    <row r="10" spans="1:16" ht="15">
      <c r="A10" s="5">
        <v>0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</row>
    <row r="11" spans="1:16" ht="15">
      <c r="A11" s="5">
        <v>0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</row>
  </sheetData>
  <sheetProtection/>
  <mergeCells count="14">
    <mergeCell ref="A1:L1"/>
    <mergeCell ref="F2:H3"/>
    <mergeCell ref="I2:L3"/>
    <mergeCell ref="D2:D5"/>
    <mergeCell ref="E2:E5"/>
    <mergeCell ref="B2:B5"/>
    <mergeCell ref="C2:C5"/>
    <mergeCell ref="A2:A5"/>
    <mergeCell ref="M2:P3"/>
    <mergeCell ref="F4:F5"/>
    <mergeCell ref="G4:G5"/>
    <mergeCell ref="H4:H5"/>
    <mergeCell ref="L4:L5"/>
    <mergeCell ref="P4:P5"/>
  </mergeCell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3">
      <selection activeCell="L24" sqref="L24"/>
    </sheetView>
  </sheetViews>
  <sheetFormatPr defaultColWidth="8.7109375" defaultRowHeight="15"/>
  <cols>
    <col min="1" max="1" width="12.421875" style="0" customWidth="1"/>
    <col min="2" max="2" width="15.00390625" style="0" customWidth="1"/>
    <col min="3" max="3" width="18.140625" style="0" customWidth="1"/>
    <col min="4" max="4" width="23.421875" style="0" customWidth="1"/>
    <col min="5" max="7" width="9.140625" style="1" customWidth="1"/>
    <col min="8" max="8" width="24.140625" style="1" customWidth="1"/>
    <col min="9" max="9" width="10.00390625" style="0" customWidth="1"/>
    <col min="10" max="10" width="9.7109375" style="0" customWidth="1"/>
  </cols>
  <sheetData>
    <row r="1" spans="1:22" ht="15">
      <c r="A1" s="152" t="s">
        <v>28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</row>
    <row r="2" spans="1:22" ht="15" customHeight="1">
      <c r="A2" s="138" t="s">
        <v>1</v>
      </c>
      <c r="B2" s="138" t="s">
        <v>29</v>
      </c>
      <c r="C2" s="138" t="s">
        <v>30</v>
      </c>
      <c r="D2" s="138" t="s">
        <v>4</v>
      </c>
      <c r="E2" s="138" t="s">
        <v>6</v>
      </c>
      <c r="F2" s="138" t="s">
        <v>31</v>
      </c>
      <c r="G2" s="144" t="s">
        <v>83</v>
      </c>
      <c r="H2" s="144" t="s">
        <v>75</v>
      </c>
      <c r="I2" s="138" t="s">
        <v>32</v>
      </c>
      <c r="J2" s="138"/>
      <c r="K2" s="138" t="s">
        <v>33</v>
      </c>
      <c r="L2" s="144" t="s">
        <v>74</v>
      </c>
      <c r="M2" s="138" t="s">
        <v>87</v>
      </c>
      <c r="N2" s="138"/>
      <c r="O2" s="138" t="s">
        <v>35</v>
      </c>
      <c r="P2" s="138"/>
      <c r="Q2" s="138"/>
      <c r="R2" s="138"/>
      <c r="S2" s="138" t="s">
        <v>9</v>
      </c>
      <c r="T2" s="138"/>
      <c r="U2" s="138"/>
      <c r="V2" s="138"/>
    </row>
    <row r="3" spans="1:22" ht="15" customHeight="1">
      <c r="A3" s="138"/>
      <c r="B3" s="138"/>
      <c r="C3" s="138"/>
      <c r="D3" s="138"/>
      <c r="E3" s="138"/>
      <c r="F3" s="138"/>
      <c r="G3" s="151"/>
      <c r="H3" s="146"/>
      <c r="I3" s="138"/>
      <c r="J3" s="138"/>
      <c r="K3" s="138"/>
      <c r="L3" s="124"/>
      <c r="M3" s="138"/>
      <c r="N3" s="138"/>
      <c r="O3" s="138"/>
      <c r="P3" s="138"/>
      <c r="Q3" s="138"/>
      <c r="R3" s="138"/>
      <c r="S3" s="138" t="s">
        <v>36</v>
      </c>
      <c r="T3" s="138"/>
      <c r="U3" s="138"/>
      <c r="V3" s="138"/>
    </row>
    <row r="4" spans="1:22" ht="15" customHeight="1">
      <c r="A4" s="138"/>
      <c r="B4" s="138"/>
      <c r="C4" s="138"/>
      <c r="D4" s="138"/>
      <c r="E4" s="138"/>
      <c r="F4" s="138"/>
      <c r="G4" s="151"/>
      <c r="H4" s="146"/>
      <c r="I4" s="144" t="s">
        <v>37</v>
      </c>
      <c r="J4" s="138" t="s">
        <v>12</v>
      </c>
      <c r="K4" s="138"/>
      <c r="L4" s="124"/>
      <c r="M4" s="144" t="s">
        <v>37</v>
      </c>
      <c r="N4" s="138" t="s">
        <v>12</v>
      </c>
      <c r="O4" s="144" t="s">
        <v>81</v>
      </c>
      <c r="P4" s="144" t="s">
        <v>82</v>
      </c>
      <c r="Q4" s="138" t="s">
        <v>14</v>
      </c>
      <c r="R4" s="144" t="s">
        <v>17</v>
      </c>
      <c r="S4" s="144" t="s">
        <v>81</v>
      </c>
      <c r="T4" s="144" t="s">
        <v>82</v>
      </c>
      <c r="U4" s="138" t="s">
        <v>14</v>
      </c>
      <c r="V4" s="144" t="s">
        <v>17</v>
      </c>
    </row>
    <row r="5" spans="1:22" ht="23.25" customHeight="1">
      <c r="A5" s="138"/>
      <c r="B5" s="138"/>
      <c r="C5" s="138"/>
      <c r="D5" s="138"/>
      <c r="E5" s="138"/>
      <c r="F5" s="138"/>
      <c r="G5" s="145"/>
      <c r="H5" s="147"/>
      <c r="I5" s="147"/>
      <c r="J5" s="138"/>
      <c r="K5" s="138"/>
      <c r="L5" s="148"/>
      <c r="M5" s="145"/>
      <c r="N5" s="138"/>
      <c r="O5" s="145"/>
      <c r="P5" s="145"/>
      <c r="Q5" s="138"/>
      <c r="R5" s="145"/>
      <c r="S5" s="145"/>
      <c r="T5" s="145"/>
      <c r="U5" s="138"/>
      <c r="V5" s="145"/>
    </row>
    <row r="6" spans="1:22" ht="25.5">
      <c r="A6" s="7" t="s">
        <v>153</v>
      </c>
      <c r="B6" s="9" t="s">
        <v>39</v>
      </c>
      <c r="C6" s="62">
        <v>0</v>
      </c>
      <c r="D6" s="9">
        <v>0</v>
      </c>
      <c r="E6" s="61">
        <v>0</v>
      </c>
      <c r="F6" s="61">
        <v>0</v>
      </c>
      <c r="G6" s="61">
        <v>0</v>
      </c>
      <c r="H6" s="61">
        <v>0</v>
      </c>
      <c r="I6" s="62">
        <v>0</v>
      </c>
      <c r="J6" s="62">
        <v>0</v>
      </c>
      <c r="K6" s="16">
        <v>0</v>
      </c>
      <c r="L6" s="16">
        <v>0</v>
      </c>
      <c r="M6" s="8">
        <v>0</v>
      </c>
      <c r="N6" s="8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</row>
    <row r="7" spans="1:22" ht="15">
      <c r="A7" s="10"/>
      <c r="B7" s="9" t="s">
        <v>40</v>
      </c>
      <c r="C7" s="94">
        <v>0</v>
      </c>
      <c r="D7" s="9">
        <v>0</v>
      </c>
      <c r="E7" s="93">
        <v>0</v>
      </c>
      <c r="F7" s="93">
        <v>0</v>
      </c>
      <c r="G7" s="93">
        <v>0</v>
      </c>
      <c r="H7" s="93">
        <v>0</v>
      </c>
      <c r="I7" s="94">
        <v>0</v>
      </c>
      <c r="J7" s="94">
        <v>0</v>
      </c>
      <c r="K7" s="16">
        <v>0</v>
      </c>
      <c r="L7" s="16">
        <v>0</v>
      </c>
      <c r="M7" s="94">
        <v>0</v>
      </c>
      <c r="N7" s="94">
        <v>0</v>
      </c>
      <c r="O7" s="94">
        <v>0</v>
      </c>
      <c r="P7" s="94">
        <v>0</v>
      </c>
      <c r="Q7" s="94">
        <v>0</v>
      </c>
      <c r="R7" s="94">
        <v>0</v>
      </c>
      <c r="S7" s="94">
        <v>0</v>
      </c>
      <c r="T7" s="94">
        <v>0</v>
      </c>
      <c r="U7" s="94">
        <v>0</v>
      </c>
      <c r="V7" s="94">
        <v>0</v>
      </c>
    </row>
    <row r="8" spans="1:22" ht="15">
      <c r="A8" s="7"/>
      <c r="B8" s="7" t="s">
        <v>41</v>
      </c>
      <c r="C8" s="94">
        <v>0</v>
      </c>
      <c r="D8" s="9">
        <v>0</v>
      </c>
      <c r="E8" s="93">
        <v>0</v>
      </c>
      <c r="F8" s="93">
        <v>0</v>
      </c>
      <c r="G8" s="93">
        <v>0</v>
      </c>
      <c r="H8" s="93">
        <v>0</v>
      </c>
      <c r="I8" s="94">
        <v>0</v>
      </c>
      <c r="J8" s="94">
        <v>0</v>
      </c>
      <c r="K8" s="16">
        <v>0</v>
      </c>
      <c r="L8" s="16">
        <v>0</v>
      </c>
      <c r="M8" s="94">
        <v>0</v>
      </c>
      <c r="N8" s="94">
        <v>0</v>
      </c>
      <c r="O8" s="94">
        <v>0</v>
      </c>
      <c r="P8" s="94">
        <v>0</v>
      </c>
      <c r="Q8" s="94">
        <v>0</v>
      </c>
      <c r="R8" s="94">
        <v>0</v>
      </c>
      <c r="S8" s="94">
        <v>0</v>
      </c>
      <c r="T8" s="94">
        <v>0</v>
      </c>
      <c r="U8" s="94">
        <v>0</v>
      </c>
      <c r="V8" s="94">
        <v>0</v>
      </c>
    </row>
    <row r="9" spans="1:22" ht="15">
      <c r="A9" s="7"/>
      <c r="B9" s="7"/>
      <c r="C9" s="62"/>
      <c r="D9" s="62"/>
      <c r="E9" s="61"/>
      <c r="F9" s="61"/>
      <c r="G9" s="61"/>
      <c r="H9" s="61"/>
      <c r="I9" s="62"/>
      <c r="J9" s="62"/>
      <c r="K9" s="8"/>
      <c r="L9" s="17"/>
      <c r="M9" s="8"/>
      <c r="N9" s="8"/>
      <c r="O9" s="8"/>
      <c r="P9" s="8"/>
      <c r="Q9" s="8"/>
      <c r="R9" s="8"/>
      <c r="S9" s="8"/>
      <c r="T9" s="8"/>
      <c r="U9" s="8"/>
      <c r="V9" s="8"/>
    </row>
    <row r="10" spans="2:22" ht="45.75" thickBot="1">
      <c r="B10" s="7" t="s">
        <v>42</v>
      </c>
      <c r="C10" s="82" t="s">
        <v>179</v>
      </c>
      <c r="D10" s="60" t="s">
        <v>151</v>
      </c>
      <c r="E10" s="63">
        <v>5</v>
      </c>
      <c r="F10" s="61">
        <v>5</v>
      </c>
      <c r="G10" s="61"/>
      <c r="H10" s="64" t="s">
        <v>176</v>
      </c>
      <c r="I10" s="61" t="s">
        <v>172</v>
      </c>
      <c r="J10" s="62"/>
      <c r="L10" s="17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ht="15">
      <c r="A11" s="10"/>
      <c r="B11" s="7" t="s">
        <v>43</v>
      </c>
      <c r="C11" s="94">
        <v>0</v>
      </c>
      <c r="D11" s="9">
        <v>0</v>
      </c>
      <c r="E11" s="93">
        <v>0</v>
      </c>
      <c r="F11" s="93">
        <v>0</v>
      </c>
      <c r="G11" s="93">
        <v>0</v>
      </c>
      <c r="H11" s="93">
        <v>0</v>
      </c>
      <c r="I11" s="94">
        <v>0</v>
      </c>
      <c r="J11" s="94">
        <v>0</v>
      </c>
      <c r="K11" s="16">
        <v>0</v>
      </c>
      <c r="L11" s="16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  <c r="T11" s="94">
        <v>0</v>
      </c>
      <c r="U11" s="94">
        <v>0</v>
      </c>
      <c r="V11" s="94">
        <v>0</v>
      </c>
    </row>
    <row r="12" spans="1:22" ht="15">
      <c r="A12" s="7"/>
      <c r="B12" s="7"/>
      <c r="C12" s="62"/>
      <c r="D12" s="62"/>
      <c r="E12" s="61"/>
      <c r="F12" s="61"/>
      <c r="G12" s="61"/>
      <c r="H12" s="61"/>
      <c r="I12" s="62"/>
      <c r="J12" s="62"/>
      <c r="K12" s="8"/>
      <c r="L12" s="17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15">
      <c r="A13" s="7"/>
      <c r="B13" s="7"/>
      <c r="C13" s="62"/>
      <c r="D13" s="62"/>
      <c r="E13" s="61"/>
      <c r="F13" s="61"/>
      <c r="G13" s="61"/>
      <c r="H13" s="61"/>
      <c r="I13" s="62"/>
      <c r="J13" s="62"/>
      <c r="K13" s="8"/>
      <c r="L13" s="17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15">
      <c r="A14" s="7"/>
      <c r="B14" s="7" t="s">
        <v>44</v>
      </c>
      <c r="C14" s="94">
        <v>0</v>
      </c>
      <c r="D14" s="9">
        <v>0</v>
      </c>
      <c r="E14" s="93">
        <v>0</v>
      </c>
      <c r="F14" s="93">
        <v>0</v>
      </c>
      <c r="G14" s="93">
        <v>0</v>
      </c>
      <c r="H14" s="93">
        <v>0</v>
      </c>
      <c r="I14" s="94">
        <v>0</v>
      </c>
      <c r="J14" s="94">
        <v>0</v>
      </c>
      <c r="K14" s="16">
        <v>0</v>
      </c>
      <c r="L14" s="16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4">
        <v>0</v>
      </c>
      <c r="V14" s="94">
        <v>0</v>
      </c>
    </row>
    <row r="15" spans="1:22" ht="15">
      <c r="A15" s="7"/>
      <c r="B15" s="7"/>
      <c r="C15" s="62"/>
      <c r="D15" s="62"/>
      <c r="E15" s="61"/>
      <c r="F15" s="61"/>
      <c r="G15" s="61"/>
      <c r="H15" s="61"/>
      <c r="I15" s="62"/>
      <c r="J15" s="62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ht="15">
      <c r="A16" s="7"/>
      <c r="B16" s="7" t="s">
        <v>45</v>
      </c>
      <c r="C16" s="94">
        <v>0</v>
      </c>
      <c r="D16" s="9">
        <v>0</v>
      </c>
      <c r="E16" s="93">
        <v>0</v>
      </c>
      <c r="F16" s="93">
        <v>0</v>
      </c>
      <c r="G16" s="93">
        <v>0</v>
      </c>
      <c r="H16" s="93">
        <v>0</v>
      </c>
      <c r="I16" s="94">
        <v>0</v>
      </c>
      <c r="J16" s="94">
        <v>0</v>
      </c>
      <c r="K16" s="16">
        <v>0</v>
      </c>
      <c r="L16" s="16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  <c r="R16" s="94">
        <v>0</v>
      </c>
      <c r="S16" s="94">
        <v>0</v>
      </c>
      <c r="T16" s="94">
        <v>0</v>
      </c>
      <c r="U16" s="94">
        <v>0</v>
      </c>
      <c r="V16" s="94">
        <v>0</v>
      </c>
    </row>
    <row r="17" spans="1:22" ht="15">
      <c r="A17" s="7"/>
      <c r="B17" s="7"/>
      <c r="C17" s="62"/>
      <c r="D17" s="62"/>
      <c r="E17" s="61"/>
      <c r="F17" s="61"/>
      <c r="G17" s="61"/>
      <c r="H17" s="61"/>
      <c r="I17" s="62"/>
      <c r="J17" s="62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2" ht="15">
      <c r="A18" s="7"/>
      <c r="B18" s="7"/>
      <c r="C18" s="62"/>
      <c r="D18" s="62"/>
      <c r="E18" s="61"/>
      <c r="F18" s="61"/>
      <c r="G18" s="61"/>
      <c r="H18" s="61"/>
      <c r="I18" s="62"/>
      <c r="J18" s="62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ht="15">
      <c r="A19" s="7"/>
      <c r="B19" s="7" t="s">
        <v>46</v>
      </c>
      <c r="C19" s="94">
        <v>0</v>
      </c>
      <c r="D19" s="9">
        <v>0</v>
      </c>
      <c r="E19" s="93">
        <v>0</v>
      </c>
      <c r="F19" s="93">
        <v>0</v>
      </c>
      <c r="G19" s="93">
        <v>0</v>
      </c>
      <c r="H19" s="93">
        <v>0</v>
      </c>
      <c r="I19" s="94">
        <v>0</v>
      </c>
      <c r="J19" s="94">
        <v>0</v>
      </c>
      <c r="K19" s="16">
        <v>0</v>
      </c>
      <c r="L19" s="16">
        <v>0</v>
      </c>
      <c r="M19" s="94">
        <v>0</v>
      </c>
      <c r="N19" s="94">
        <v>0</v>
      </c>
      <c r="O19" s="94">
        <v>0</v>
      </c>
      <c r="P19" s="94">
        <v>0</v>
      </c>
      <c r="Q19" s="94">
        <v>0</v>
      </c>
      <c r="R19" s="94">
        <v>0</v>
      </c>
      <c r="S19" s="94">
        <v>0</v>
      </c>
      <c r="T19" s="94">
        <v>0</v>
      </c>
      <c r="U19" s="94">
        <v>0</v>
      </c>
      <c r="V19" s="94">
        <v>0</v>
      </c>
    </row>
    <row r="20" spans="1:22" ht="15">
      <c r="A20" s="7"/>
      <c r="B20" s="7"/>
      <c r="C20" s="62"/>
      <c r="D20" s="62"/>
      <c r="E20" s="61"/>
      <c r="F20" s="61"/>
      <c r="G20" s="61"/>
      <c r="H20" s="61"/>
      <c r="I20" s="62"/>
      <c r="J20" s="62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ht="15">
      <c r="A21" s="7"/>
      <c r="B21" s="7" t="s">
        <v>47</v>
      </c>
      <c r="C21" s="94">
        <v>0</v>
      </c>
      <c r="D21" s="9">
        <v>0</v>
      </c>
      <c r="E21" s="93">
        <v>0</v>
      </c>
      <c r="F21" s="93">
        <v>0</v>
      </c>
      <c r="G21" s="93">
        <v>0</v>
      </c>
      <c r="H21" s="93">
        <v>0</v>
      </c>
      <c r="I21" s="94">
        <v>0</v>
      </c>
      <c r="J21" s="94">
        <v>0</v>
      </c>
      <c r="K21" s="16">
        <v>0</v>
      </c>
      <c r="L21" s="16">
        <v>0</v>
      </c>
      <c r="M21" s="94">
        <v>0</v>
      </c>
      <c r="N21" s="94">
        <v>0</v>
      </c>
      <c r="O21" s="94">
        <v>0</v>
      </c>
      <c r="P21" s="94">
        <v>0</v>
      </c>
      <c r="Q21" s="94">
        <v>0</v>
      </c>
      <c r="R21" s="94">
        <v>0</v>
      </c>
      <c r="S21" s="94">
        <v>0</v>
      </c>
      <c r="T21" s="94">
        <v>0</v>
      </c>
      <c r="U21" s="94">
        <v>0</v>
      </c>
      <c r="V21" s="94">
        <v>0</v>
      </c>
    </row>
    <row r="22" spans="1:22" ht="39" thickBot="1">
      <c r="A22" s="7"/>
      <c r="B22" s="7" t="s">
        <v>48</v>
      </c>
      <c r="C22" s="24" t="s">
        <v>178</v>
      </c>
      <c r="D22" s="60" t="s">
        <v>152</v>
      </c>
      <c r="E22" s="63">
        <v>5</v>
      </c>
      <c r="F22" s="61">
        <v>5</v>
      </c>
      <c r="G22" s="61"/>
      <c r="H22" s="61" t="s">
        <v>177</v>
      </c>
      <c r="I22" s="61" t="s">
        <v>172</v>
      </c>
      <c r="J22" s="65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ht="51.75" customHeight="1">
      <c r="A23" s="144"/>
      <c r="B23" s="160"/>
      <c r="C23" s="162" t="s">
        <v>180</v>
      </c>
      <c r="D23" s="158" t="s">
        <v>140</v>
      </c>
      <c r="E23" s="149">
        <v>5</v>
      </c>
      <c r="F23" s="153">
        <v>5</v>
      </c>
      <c r="G23" s="154"/>
      <c r="H23" s="156" t="s">
        <v>175</v>
      </c>
      <c r="I23" s="61" t="s">
        <v>172</v>
      </c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ht="33.75" customHeight="1" thickBot="1">
      <c r="A24" s="145"/>
      <c r="B24" s="161"/>
      <c r="C24" s="163"/>
      <c r="D24" s="159"/>
      <c r="E24" s="150"/>
      <c r="F24" s="153"/>
      <c r="G24" s="155"/>
      <c r="H24" s="157"/>
      <c r="I24" s="62"/>
      <c r="J24" s="62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2:6" ht="15">
      <c r="B25" s="12" t="s">
        <v>49</v>
      </c>
      <c r="E25" s="1">
        <v>15</v>
      </c>
      <c r="F25" s="1">
        <v>15</v>
      </c>
    </row>
    <row r="27" ht="15">
      <c r="L27" t="s">
        <v>84</v>
      </c>
    </row>
  </sheetData>
  <sheetProtection/>
  <mergeCells count="36">
    <mergeCell ref="F23:F24"/>
    <mergeCell ref="G23:G24"/>
    <mergeCell ref="H23:H24"/>
    <mergeCell ref="D23:D24"/>
    <mergeCell ref="B23:B24"/>
    <mergeCell ref="C23:C24"/>
    <mergeCell ref="A1:V1"/>
    <mergeCell ref="A2:A5"/>
    <mergeCell ref="B2:B5"/>
    <mergeCell ref="C2:C5"/>
    <mergeCell ref="D2:D5"/>
    <mergeCell ref="E2:E5"/>
    <mergeCell ref="F2:F5"/>
    <mergeCell ref="I2:J3"/>
    <mergeCell ref="K2:K5"/>
    <mergeCell ref="M2:N3"/>
    <mergeCell ref="S4:S5"/>
    <mergeCell ref="T4:T5"/>
    <mergeCell ref="R4:R5"/>
    <mergeCell ref="V4:V5"/>
    <mergeCell ref="A23:A24"/>
    <mergeCell ref="E23:E24"/>
    <mergeCell ref="G2:G5"/>
    <mergeCell ref="O2:R3"/>
    <mergeCell ref="S2:V2"/>
    <mergeCell ref="I4:I5"/>
    <mergeCell ref="M4:M5"/>
    <mergeCell ref="O4:O5"/>
    <mergeCell ref="P4:P5"/>
    <mergeCell ref="S3:V3"/>
    <mergeCell ref="H2:H5"/>
    <mergeCell ref="L2:L5"/>
    <mergeCell ref="J4:J5"/>
    <mergeCell ref="N4:N5"/>
    <mergeCell ref="Q4:Q5"/>
    <mergeCell ref="U4:U5"/>
  </mergeCell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4"/>
  <sheetViews>
    <sheetView zoomScalePageLayoutView="0" workbookViewId="0" topLeftCell="C1">
      <selection activeCell="R22" sqref="R22"/>
    </sheetView>
  </sheetViews>
  <sheetFormatPr defaultColWidth="8.7109375" defaultRowHeight="15"/>
  <cols>
    <col min="1" max="1" width="12.28125" style="0" customWidth="1"/>
    <col min="2" max="2" width="13.00390625" style="0" customWidth="1"/>
    <col min="3" max="4" width="8.7109375" style="0" customWidth="1"/>
    <col min="5" max="5" width="14.7109375" style="0" customWidth="1"/>
  </cols>
  <sheetData>
    <row r="1" spans="1:23" ht="15">
      <c r="A1" s="169" t="s">
        <v>50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</row>
    <row r="2" spans="1:23" ht="15" customHeight="1">
      <c r="A2" s="165" t="s">
        <v>1</v>
      </c>
      <c r="B2" s="165" t="s">
        <v>51</v>
      </c>
      <c r="C2" s="165" t="s">
        <v>30</v>
      </c>
      <c r="D2" s="165"/>
      <c r="E2" s="165" t="s">
        <v>4</v>
      </c>
      <c r="F2" s="165" t="s">
        <v>6</v>
      </c>
      <c r="G2" s="165" t="s">
        <v>31</v>
      </c>
      <c r="H2" s="154" t="s">
        <v>85</v>
      </c>
      <c r="I2" s="154" t="s">
        <v>75</v>
      </c>
      <c r="J2" s="165" t="s">
        <v>32</v>
      </c>
      <c r="K2" s="165"/>
      <c r="L2" s="165" t="s">
        <v>33</v>
      </c>
      <c r="M2" s="154" t="s">
        <v>76</v>
      </c>
      <c r="N2" s="165" t="s">
        <v>86</v>
      </c>
      <c r="O2" s="165"/>
      <c r="P2" s="165" t="s">
        <v>35</v>
      </c>
      <c r="Q2" s="165"/>
      <c r="R2" s="165"/>
      <c r="S2" s="165"/>
      <c r="T2" s="165" t="s">
        <v>9</v>
      </c>
      <c r="U2" s="165"/>
      <c r="V2" s="165"/>
      <c r="W2" s="165"/>
    </row>
    <row r="3" spans="1:23" ht="15" customHeight="1">
      <c r="A3" s="165"/>
      <c r="B3" s="165"/>
      <c r="C3" s="165"/>
      <c r="D3" s="165"/>
      <c r="E3" s="165"/>
      <c r="F3" s="165"/>
      <c r="G3" s="165"/>
      <c r="H3" s="168"/>
      <c r="I3" s="166"/>
      <c r="J3" s="165"/>
      <c r="K3" s="165"/>
      <c r="L3" s="165"/>
      <c r="M3" s="166"/>
      <c r="N3" s="165"/>
      <c r="O3" s="165"/>
      <c r="P3" s="165"/>
      <c r="Q3" s="165"/>
      <c r="R3" s="165"/>
      <c r="S3" s="165"/>
      <c r="T3" s="165" t="s">
        <v>36</v>
      </c>
      <c r="U3" s="165"/>
      <c r="V3" s="165"/>
      <c r="W3" s="165"/>
    </row>
    <row r="4" spans="1:23" ht="15" customHeight="1">
      <c r="A4" s="165"/>
      <c r="B4" s="165"/>
      <c r="C4" s="165"/>
      <c r="D4" s="165"/>
      <c r="E4" s="165"/>
      <c r="F4" s="165"/>
      <c r="G4" s="165"/>
      <c r="H4" s="168"/>
      <c r="I4" s="166"/>
      <c r="J4" s="6" t="s">
        <v>37</v>
      </c>
      <c r="K4" s="165" t="s">
        <v>12</v>
      </c>
      <c r="L4" s="165"/>
      <c r="M4" s="166"/>
      <c r="N4" s="6" t="s">
        <v>37</v>
      </c>
      <c r="O4" s="165" t="s">
        <v>12</v>
      </c>
      <c r="P4" s="6" t="s">
        <v>13</v>
      </c>
      <c r="Q4" s="6" t="s">
        <v>13</v>
      </c>
      <c r="R4" s="165" t="s">
        <v>14</v>
      </c>
      <c r="S4" s="6"/>
      <c r="T4" s="6" t="s">
        <v>13</v>
      </c>
      <c r="U4" s="6" t="s">
        <v>13</v>
      </c>
      <c r="V4" s="165" t="s">
        <v>14</v>
      </c>
      <c r="W4" s="6"/>
    </row>
    <row r="5" spans="1:23" ht="15">
      <c r="A5" s="165"/>
      <c r="B5" s="165"/>
      <c r="C5" s="165"/>
      <c r="D5" s="165"/>
      <c r="E5" s="165"/>
      <c r="F5" s="165"/>
      <c r="G5" s="165"/>
      <c r="H5" s="155"/>
      <c r="I5" s="167"/>
      <c r="J5" s="6" t="s">
        <v>38</v>
      </c>
      <c r="K5" s="165"/>
      <c r="L5" s="165"/>
      <c r="M5" s="167"/>
      <c r="N5" s="6" t="s">
        <v>38</v>
      </c>
      <c r="O5" s="165"/>
      <c r="P5" s="6" t="s">
        <v>15</v>
      </c>
      <c r="Q5" s="6" t="s">
        <v>16</v>
      </c>
      <c r="R5" s="165"/>
      <c r="S5" s="6" t="s">
        <v>17</v>
      </c>
      <c r="T5" s="6" t="s">
        <v>15</v>
      </c>
      <c r="U5" s="6" t="s">
        <v>16</v>
      </c>
      <c r="V5" s="165"/>
      <c r="W5" s="6" t="s">
        <v>17</v>
      </c>
    </row>
    <row r="6" spans="1:23" ht="15">
      <c r="A6" s="7"/>
      <c r="B6" s="7" t="s">
        <v>52</v>
      </c>
      <c r="C6" s="164">
        <v>0</v>
      </c>
      <c r="D6" s="164"/>
      <c r="E6" s="8">
        <v>0</v>
      </c>
      <c r="F6" s="8">
        <v>0</v>
      </c>
      <c r="G6" s="8">
        <v>0</v>
      </c>
      <c r="H6" s="18">
        <v>0</v>
      </c>
      <c r="I6" s="17">
        <v>0</v>
      </c>
      <c r="J6" s="8">
        <v>0</v>
      </c>
      <c r="K6" s="8">
        <v>0</v>
      </c>
      <c r="L6" s="8">
        <v>0</v>
      </c>
      <c r="M6" s="17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</row>
    <row r="7" spans="1:23" ht="15">
      <c r="A7" s="7"/>
      <c r="B7" s="7"/>
      <c r="C7" s="164">
        <v>0</v>
      </c>
      <c r="D7" s="164"/>
      <c r="E7" s="94">
        <v>0</v>
      </c>
      <c r="F7" s="94">
        <v>0</v>
      </c>
      <c r="G7" s="94">
        <v>0</v>
      </c>
      <c r="H7" s="94">
        <v>0</v>
      </c>
      <c r="I7" s="94">
        <v>0</v>
      </c>
      <c r="J7" s="94">
        <v>0</v>
      </c>
      <c r="K7" s="94">
        <v>0</v>
      </c>
      <c r="L7" s="94">
        <v>0</v>
      </c>
      <c r="M7" s="94">
        <v>0</v>
      </c>
      <c r="N7" s="94">
        <v>0</v>
      </c>
      <c r="O7" s="94">
        <v>0</v>
      </c>
      <c r="P7" s="94">
        <v>0</v>
      </c>
      <c r="Q7" s="94">
        <v>0</v>
      </c>
      <c r="R7" s="94">
        <v>0</v>
      </c>
      <c r="S7" s="94">
        <v>0</v>
      </c>
      <c r="T7" s="94">
        <v>0</v>
      </c>
      <c r="U7" s="94">
        <v>0</v>
      </c>
      <c r="V7" s="94">
        <v>0</v>
      </c>
      <c r="W7" s="94">
        <v>0</v>
      </c>
    </row>
    <row r="8" spans="1:23" ht="15">
      <c r="A8" s="7"/>
      <c r="B8" s="7" t="s">
        <v>53</v>
      </c>
      <c r="C8" s="164">
        <v>0</v>
      </c>
      <c r="D8" s="164"/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  <c r="L8" s="94">
        <v>0</v>
      </c>
      <c r="M8" s="94">
        <v>0</v>
      </c>
      <c r="N8" s="94">
        <v>0</v>
      </c>
      <c r="O8" s="94">
        <v>0</v>
      </c>
      <c r="P8" s="94">
        <v>0</v>
      </c>
      <c r="Q8" s="94">
        <v>0</v>
      </c>
      <c r="R8" s="94">
        <v>0</v>
      </c>
      <c r="S8" s="94">
        <v>0</v>
      </c>
      <c r="T8" s="94">
        <v>0</v>
      </c>
      <c r="U8" s="94">
        <v>0</v>
      </c>
      <c r="V8" s="94">
        <v>0</v>
      </c>
      <c r="W8" s="94">
        <v>0</v>
      </c>
    </row>
    <row r="9" spans="1:23" ht="38.25" customHeight="1">
      <c r="A9" s="7"/>
      <c r="B9" s="7" t="s">
        <v>54</v>
      </c>
      <c r="C9" s="164">
        <v>0</v>
      </c>
      <c r="D9" s="164"/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  <c r="L9" s="94">
        <v>0</v>
      </c>
      <c r="M9" s="94">
        <v>0</v>
      </c>
      <c r="N9" s="94">
        <v>0</v>
      </c>
      <c r="O9" s="94">
        <v>0</v>
      </c>
      <c r="P9" s="94">
        <v>0</v>
      </c>
      <c r="Q9" s="94">
        <v>0</v>
      </c>
      <c r="R9" s="94">
        <v>0</v>
      </c>
      <c r="S9" s="94">
        <v>0</v>
      </c>
      <c r="T9" s="94">
        <v>0</v>
      </c>
      <c r="U9" s="94">
        <v>0</v>
      </c>
      <c r="V9" s="94">
        <v>0</v>
      </c>
      <c r="W9" s="94">
        <v>0</v>
      </c>
    </row>
    <row r="10" spans="1:23" ht="25.5">
      <c r="A10" s="7"/>
      <c r="B10" s="7" t="s">
        <v>55</v>
      </c>
      <c r="C10" s="164">
        <v>0</v>
      </c>
      <c r="D10" s="164"/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94">
        <v>0</v>
      </c>
      <c r="S10" s="94">
        <v>0</v>
      </c>
      <c r="T10" s="94">
        <v>0</v>
      </c>
      <c r="U10" s="94">
        <v>0</v>
      </c>
      <c r="V10" s="94">
        <v>0</v>
      </c>
      <c r="W10" s="94">
        <v>0</v>
      </c>
    </row>
    <row r="11" spans="1:23" ht="15">
      <c r="A11" s="7"/>
      <c r="B11" s="7"/>
      <c r="C11" s="164">
        <v>0</v>
      </c>
      <c r="D11" s="164"/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  <c r="T11" s="94">
        <v>0</v>
      </c>
      <c r="U11" s="94">
        <v>0</v>
      </c>
      <c r="V11" s="94">
        <v>0</v>
      </c>
      <c r="W11" s="94">
        <v>0</v>
      </c>
    </row>
    <row r="12" spans="1:23" ht="25.5">
      <c r="A12" s="7"/>
      <c r="B12" s="7" t="s">
        <v>48</v>
      </c>
      <c r="C12" s="164">
        <v>0</v>
      </c>
      <c r="D12" s="164"/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</row>
    <row r="13" spans="1:23" ht="15">
      <c r="A13" s="7"/>
      <c r="B13" s="7"/>
      <c r="C13" s="164">
        <v>0</v>
      </c>
      <c r="D13" s="164"/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94">
        <v>0</v>
      </c>
      <c r="U13" s="94">
        <v>0</v>
      </c>
      <c r="V13" s="94">
        <v>0</v>
      </c>
      <c r="W13" s="94">
        <v>0</v>
      </c>
    </row>
    <row r="14" spans="2:23" ht="1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</sheetData>
  <sheetProtection/>
  <mergeCells count="28">
    <mergeCell ref="L2:L5"/>
    <mergeCell ref="N2:O3"/>
    <mergeCell ref="P2:S3"/>
    <mergeCell ref="T2:W2"/>
    <mergeCell ref="T3:W3"/>
    <mergeCell ref="K4:K5"/>
    <mergeCell ref="O4:O5"/>
    <mergeCell ref="R4:R5"/>
    <mergeCell ref="M2:M5"/>
    <mergeCell ref="H2:H5"/>
    <mergeCell ref="A1:W1"/>
    <mergeCell ref="A2:A5"/>
    <mergeCell ref="B2:B5"/>
    <mergeCell ref="C2:D5"/>
    <mergeCell ref="E2:E5"/>
    <mergeCell ref="F2:F5"/>
    <mergeCell ref="G2:G5"/>
    <mergeCell ref="J2:K3"/>
    <mergeCell ref="C10:D10"/>
    <mergeCell ref="C11:D11"/>
    <mergeCell ref="C12:D12"/>
    <mergeCell ref="C13:D13"/>
    <mergeCell ref="V4:V5"/>
    <mergeCell ref="C6:D6"/>
    <mergeCell ref="C7:D7"/>
    <mergeCell ref="C8:D8"/>
    <mergeCell ref="C9:D9"/>
    <mergeCell ref="I2:I5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J9" sqref="J9"/>
    </sheetView>
  </sheetViews>
  <sheetFormatPr defaultColWidth="8.7109375" defaultRowHeight="15"/>
  <cols>
    <col min="1" max="1" width="12.140625" style="0" customWidth="1"/>
    <col min="2" max="2" width="17.7109375" style="0" customWidth="1"/>
    <col min="3" max="3" width="12.00390625" style="0" customWidth="1"/>
    <col min="4" max="4" width="12.8515625" style="0" customWidth="1"/>
    <col min="5" max="5" width="10.28125" style="0" customWidth="1"/>
    <col min="6" max="7" width="8.7109375" style="0" customWidth="1"/>
    <col min="8" max="8" width="10.7109375" style="0" customWidth="1"/>
    <col min="9" max="9" width="10.28125" style="0" customWidth="1"/>
  </cols>
  <sheetData>
    <row r="1" spans="1:16" ht="15">
      <c r="A1" s="170" t="s">
        <v>56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6" ht="26.25" customHeight="1">
      <c r="A2" s="165" t="s">
        <v>1</v>
      </c>
      <c r="B2" s="165" t="s">
        <v>57</v>
      </c>
      <c r="C2" s="165" t="s">
        <v>2</v>
      </c>
      <c r="D2" s="165" t="s">
        <v>4</v>
      </c>
      <c r="E2" s="165" t="s">
        <v>6</v>
      </c>
      <c r="F2" s="165" t="s">
        <v>77</v>
      </c>
      <c r="G2" s="154" t="s">
        <v>88</v>
      </c>
      <c r="H2" s="165" t="s">
        <v>59</v>
      </c>
      <c r="I2" s="165"/>
      <c r="J2" s="165" t="s">
        <v>33</v>
      </c>
      <c r="K2" s="165" t="s">
        <v>60</v>
      </c>
      <c r="L2" s="165"/>
      <c r="M2" s="165" t="s">
        <v>33</v>
      </c>
      <c r="N2" s="165" t="s">
        <v>61</v>
      </c>
      <c r="O2" s="165"/>
      <c r="P2" s="165" t="s">
        <v>33</v>
      </c>
    </row>
    <row r="3" spans="1:16" ht="15" customHeight="1">
      <c r="A3" s="165"/>
      <c r="B3" s="165"/>
      <c r="C3" s="165"/>
      <c r="D3" s="165"/>
      <c r="E3" s="165"/>
      <c r="F3" s="165"/>
      <c r="G3" s="166"/>
      <c r="H3" s="165" t="s">
        <v>37</v>
      </c>
      <c r="I3" s="165" t="s">
        <v>12</v>
      </c>
      <c r="J3" s="165"/>
      <c r="K3" s="165" t="s">
        <v>37</v>
      </c>
      <c r="L3" s="165" t="s">
        <v>12</v>
      </c>
      <c r="M3" s="165"/>
      <c r="N3" s="165" t="s">
        <v>37</v>
      </c>
      <c r="O3" s="165" t="s">
        <v>12</v>
      </c>
      <c r="P3" s="165"/>
    </row>
    <row r="4" spans="1:16" ht="89.25" customHeight="1">
      <c r="A4" s="165"/>
      <c r="B4" s="165"/>
      <c r="C4" s="165"/>
      <c r="D4" s="154"/>
      <c r="E4" s="154"/>
      <c r="F4" s="165"/>
      <c r="G4" s="167"/>
      <c r="H4" s="154" t="s">
        <v>38</v>
      </c>
      <c r="I4" s="154"/>
      <c r="J4" s="154"/>
      <c r="K4" s="165" t="s">
        <v>38</v>
      </c>
      <c r="L4" s="165"/>
      <c r="M4" s="165"/>
      <c r="N4" s="165" t="s">
        <v>38</v>
      </c>
      <c r="O4" s="165"/>
      <c r="P4" s="165"/>
    </row>
    <row r="5" spans="1:16" ht="38.25">
      <c r="A5" s="9" t="s">
        <v>153</v>
      </c>
      <c r="B5" s="7" t="s">
        <v>190</v>
      </c>
      <c r="C5" s="25" t="s">
        <v>154</v>
      </c>
      <c r="D5" s="26" t="s">
        <v>139</v>
      </c>
      <c r="E5" s="27">
        <v>5</v>
      </c>
      <c r="F5" s="28">
        <v>0.1</v>
      </c>
      <c r="G5" s="57" t="s">
        <v>193</v>
      </c>
      <c r="H5" s="21">
        <v>1</v>
      </c>
      <c r="I5" s="21">
        <v>15</v>
      </c>
      <c r="J5" s="21">
        <v>93.33</v>
      </c>
      <c r="K5" s="28">
        <v>14</v>
      </c>
      <c r="L5" s="22">
        <v>0</v>
      </c>
      <c r="M5" s="22">
        <v>93.33</v>
      </c>
      <c r="N5" s="8"/>
      <c r="O5" s="8"/>
      <c r="P5" s="8"/>
    </row>
    <row r="6" spans="1:16" ht="51">
      <c r="A6" s="94"/>
      <c r="B6" s="7" t="s">
        <v>191</v>
      </c>
      <c r="C6" s="93" t="s">
        <v>156</v>
      </c>
      <c r="D6" s="92" t="s">
        <v>136</v>
      </c>
      <c r="E6" s="91">
        <v>5</v>
      </c>
      <c r="F6" s="93">
        <v>20</v>
      </c>
      <c r="G6" s="94"/>
      <c r="H6" s="21">
        <v>50</v>
      </c>
      <c r="I6" s="21">
        <v>41</v>
      </c>
      <c r="J6" s="21">
        <v>22</v>
      </c>
      <c r="K6" s="94"/>
      <c r="L6" s="94"/>
      <c r="M6" s="94"/>
      <c r="N6" s="94"/>
      <c r="O6" s="94"/>
      <c r="P6" s="94"/>
    </row>
    <row r="7" spans="1:16" ht="15">
      <c r="A7" s="104"/>
      <c r="B7" s="105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</row>
    <row r="8" spans="1:16" ht="15">
      <c r="A8" s="104"/>
      <c r="B8" s="105"/>
      <c r="C8" s="104"/>
      <c r="D8" s="104"/>
      <c r="E8" s="104"/>
      <c r="F8" s="104"/>
      <c r="G8" s="104"/>
      <c r="H8" s="104"/>
      <c r="I8" s="104"/>
      <c r="J8" s="104"/>
      <c r="K8" s="106"/>
      <c r="L8" s="104"/>
      <c r="M8" s="104"/>
      <c r="N8" s="104"/>
      <c r="O8" s="104"/>
      <c r="P8" s="104"/>
    </row>
    <row r="9" spans="1:16" ht="15">
      <c r="A9" s="104"/>
      <c r="B9" s="105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</row>
    <row r="10" spans="1:16" ht="15">
      <c r="A10" s="104"/>
      <c r="B10" s="105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</row>
    <row r="11" spans="1:16" ht="15">
      <c r="A11" s="104"/>
      <c r="B11" s="105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</row>
    <row r="12" spans="1:16" ht="15">
      <c r="A12" s="104"/>
      <c r="B12" s="105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</row>
    <row r="13" spans="1:16" ht="15">
      <c r="A13" s="104"/>
      <c r="B13" s="105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</row>
  </sheetData>
  <sheetProtection/>
  <mergeCells count="20">
    <mergeCell ref="A1:P1"/>
    <mergeCell ref="A2:A4"/>
    <mergeCell ref="B2:B4"/>
    <mergeCell ref="C2:C4"/>
    <mergeCell ref="D2:D4"/>
    <mergeCell ref="E2:E4"/>
    <mergeCell ref="F2:F4"/>
    <mergeCell ref="H2:I2"/>
    <mergeCell ref="J2:J4"/>
    <mergeCell ref="K2:L2"/>
    <mergeCell ref="P2:P4"/>
    <mergeCell ref="H3:H4"/>
    <mergeCell ref="I3:I4"/>
    <mergeCell ref="G2:G4"/>
    <mergeCell ref="K3:K4"/>
    <mergeCell ref="L3:L4"/>
    <mergeCell ref="N3:N4"/>
    <mergeCell ref="O3:O4"/>
    <mergeCell ref="M2:M4"/>
    <mergeCell ref="N2:O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1">
      <selection activeCell="V20" sqref="V20"/>
    </sheetView>
  </sheetViews>
  <sheetFormatPr defaultColWidth="8.7109375" defaultRowHeight="15"/>
  <cols>
    <col min="1" max="1" width="13.7109375" style="0" customWidth="1"/>
    <col min="2" max="2" width="13.140625" style="0" customWidth="1"/>
    <col min="3" max="3" width="16.00390625" style="0" customWidth="1"/>
    <col min="4" max="20" width="8.7109375" style="2" customWidth="1"/>
  </cols>
  <sheetData>
    <row r="1" spans="1:21" ht="15">
      <c r="A1" s="139" t="s">
        <v>62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</row>
    <row r="2" spans="1:21" ht="15" customHeight="1">
      <c r="A2" s="165" t="s">
        <v>1</v>
      </c>
      <c r="B2" s="165" t="s">
        <v>51</v>
      </c>
      <c r="C2" s="165" t="s">
        <v>4</v>
      </c>
      <c r="D2" s="171" t="s">
        <v>6</v>
      </c>
      <c r="E2" s="171" t="s">
        <v>31</v>
      </c>
      <c r="F2" s="172" t="s">
        <v>89</v>
      </c>
      <c r="G2" s="172" t="s">
        <v>78</v>
      </c>
      <c r="H2" s="171" t="s">
        <v>73</v>
      </c>
      <c r="I2" s="171"/>
      <c r="J2" s="171" t="s">
        <v>33</v>
      </c>
      <c r="K2" s="172" t="s">
        <v>76</v>
      </c>
      <c r="L2" s="171" t="s">
        <v>34</v>
      </c>
      <c r="M2" s="171"/>
      <c r="N2" s="171" t="s">
        <v>63</v>
      </c>
      <c r="O2" s="171"/>
      <c r="P2" s="171"/>
      <c r="Q2" s="171"/>
      <c r="R2" s="165" t="s">
        <v>9</v>
      </c>
      <c r="S2" s="165"/>
      <c r="T2" s="165"/>
      <c r="U2" s="165"/>
    </row>
    <row r="3" spans="1:21" ht="15" customHeight="1">
      <c r="A3" s="165"/>
      <c r="B3" s="165"/>
      <c r="C3" s="165"/>
      <c r="D3" s="171"/>
      <c r="E3" s="171"/>
      <c r="F3" s="175"/>
      <c r="G3" s="173"/>
      <c r="H3" s="171"/>
      <c r="I3" s="171"/>
      <c r="J3" s="171"/>
      <c r="K3" s="173"/>
      <c r="L3" s="171"/>
      <c r="M3" s="171"/>
      <c r="N3" s="171"/>
      <c r="O3" s="171"/>
      <c r="P3" s="171"/>
      <c r="Q3" s="171"/>
      <c r="R3" s="165" t="s">
        <v>64</v>
      </c>
      <c r="S3" s="165"/>
      <c r="T3" s="165"/>
      <c r="U3" s="165"/>
    </row>
    <row r="4" spans="1:21" ht="15" customHeight="1">
      <c r="A4" s="165"/>
      <c r="B4" s="165"/>
      <c r="C4" s="165"/>
      <c r="D4" s="171"/>
      <c r="E4" s="171"/>
      <c r="F4" s="175"/>
      <c r="G4" s="173"/>
      <c r="H4" s="171" t="s">
        <v>37</v>
      </c>
      <c r="I4" s="171" t="s">
        <v>12</v>
      </c>
      <c r="J4" s="171"/>
      <c r="K4" s="173"/>
      <c r="L4" s="171" t="s">
        <v>37</v>
      </c>
      <c r="M4" s="171" t="s">
        <v>12</v>
      </c>
      <c r="N4" s="9" t="s">
        <v>13</v>
      </c>
      <c r="O4" s="9" t="s">
        <v>13</v>
      </c>
      <c r="P4" s="171" t="s">
        <v>14</v>
      </c>
      <c r="Q4" s="171" t="s">
        <v>17</v>
      </c>
      <c r="R4" s="9" t="s">
        <v>13</v>
      </c>
      <c r="S4" s="9" t="s">
        <v>13</v>
      </c>
      <c r="T4" s="171" t="s">
        <v>14</v>
      </c>
      <c r="U4" s="165" t="s">
        <v>17</v>
      </c>
    </row>
    <row r="5" spans="1:21" ht="15">
      <c r="A5" s="165"/>
      <c r="B5" s="165"/>
      <c r="C5" s="165"/>
      <c r="D5" s="171"/>
      <c r="E5" s="171"/>
      <c r="F5" s="176"/>
      <c r="G5" s="174"/>
      <c r="H5" s="171" t="s">
        <v>38</v>
      </c>
      <c r="I5" s="171"/>
      <c r="J5" s="171"/>
      <c r="K5" s="174"/>
      <c r="L5" s="171" t="s">
        <v>38</v>
      </c>
      <c r="M5" s="171"/>
      <c r="N5" s="9" t="s">
        <v>15</v>
      </c>
      <c r="O5" s="9" t="s">
        <v>16</v>
      </c>
      <c r="P5" s="171"/>
      <c r="Q5" s="171" t="s">
        <v>17</v>
      </c>
      <c r="R5" s="9" t="s">
        <v>15</v>
      </c>
      <c r="S5" s="9" t="s">
        <v>16</v>
      </c>
      <c r="T5" s="171"/>
      <c r="U5" s="165" t="s">
        <v>17</v>
      </c>
    </row>
    <row r="6" spans="1:21" ht="25.5">
      <c r="A6" s="8"/>
      <c r="B6" s="7" t="s">
        <v>65</v>
      </c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8"/>
    </row>
    <row r="7" spans="1:22" ht="15">
      <c r="A7" s="8"/>
      <c r="B7" s="7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8"/>
      <c r="V7" t="s">
        <v>199</v>
      </c>
    </row>
    <row r="8" spans="1:21" ht="25.5">
      <c r="A8" s="8"/>
      <c r="B8" s="7" t="s">
        <v>66</v>
      </c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8"/>
    </row>
    <row r="9" spans="1:21" ht="15">
      <c r="A9" s="8"/>
      <c r="B9" s="7" t="s">
        <v>67</v>
      </c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8"/>
    </row>
    <row r="10" spans="1:21" ht="15">
      <c r="A10" s="8"/>
      <c r="B10" s="7"/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8"/>
    </row>
    <row r="11" spans="1:21" ht="15">
      <c r="A11" s="8"/>
      <c r="B11" s="7" t="s">
        <v>68</v>
      </c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8"/>
    </row>
    <row r="12" spans="1:21" ht="15">
      <c r="A12" s="8"/>
      <c r="B12" s="7"/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8"/>
    </row>
    <row r="13" spans="2:21" ht="15">
      <c r="B13" s="7" t="s">
        <v>69</v>
      </c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8"/>
    </row>
    <row r="14" spans="1:21" ht="15">
      <c r="A14" s="14"/>
      <c r="B14" s="3" t="s">
        <v>70</v>
      </c>
      <c r="C14" s="6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5"/>
    </row>
    <row r="15" spans="1:21" ht="15">
      <c r="A15" s="8"/>
      <c r="B15" s="8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8"/>
    </row>
    <row r="16" spans="1:21" ht="38.25">
      <c r="A16" s="8"/>
      <c r="B16" s="154" t="s">
        <v>196</v>
      </c>
      <c r="C16" s="9" t="s">
        <v>197</v>
      </c>
      <c r="D16" s="9">
        <v>5</v>
      </c>
      <c r="E16" s="9">
        <v>1</v>
      </c>
      <c r="F16" s="9">
        <v>1</v>
      </c>
      <c r="G16" s="9" t="s">
        <v>194</v>
      </c>
      <c r="H16" s="9" t="s">
        <v>203</v>
      </c>
      <c r="I16" s="9">
        <v>0</v>
      </c>
      <c r="J16" s="9"/>
      <c r="K16" s="9" t="s">
        <v>195</v>
      </c>
      <c r="L16" s="9" t="s">
        <v>202</v>
      </c>
      <c r="M16" s="9">
        <v>0</v>
      </c>
      <c r="N16" s="9">
        <v>10000</v>
      </c>
      <c r="O16" s="9">
        <v>16500</v>
      </c>
      <c r="P16" s="9">
        <v>6500</v>
      </c>
      <c r="Q16" s="9">
        <v>1.65</v>
      </c>
      <c r="R16" s="9">
        <v>0</v>
      </c>
      <c r="S16" s="9">
        <v>0</v>
      </c>
      <c r="T16" s="9">
        <v>0</v>
      </c>
      <c r="U16" s="107">
        <v>0</v>
      </c>
    </row>
    <row r="17" spans="2:21" ht="38.25">
      <c r="B17" s="155"/>
      <c r="C17" s="9" t="s">
        <v>198</v>
      </c>
      <c r="D17" s="9">
        <v>5</v>
      </c>
      <c r="E17" s="9">
        <v>1</v>
      </c>
      <c r="F17" s="9">
        <v>1</v>
      </c>
      <c r="G17" s="9" t="s">
        <v>194</v>
      </c>
      <c r="H17" s="9" t="s">
        <v>204</v>
      </c>
      <c r="I17" s="9">
        <v>0</v>
      </c>
      <c r="J17" s="9"/>
      <c r="K17" s="9" t="s">
        <v>195</v>
      </c>
      <c r="L17" s="9" t="s">
        <v>201</v>
      </c>
      <c r="M17" s="9">
        <v>0</v>
      </c>
      <c r="N17" s="9">
        <v>9000</v>
      </c>
      <c r="O17" s="9">
        <v>10000</v>
      </c>
      <c r="P17" s="9">
        <v>1000</v>
      </c>
      <c r="Q17" s="9">
        <v>1.1</v>
      </c>
      <c r="R17" s="9">
        <v>0</v>
      </c>
      <c r="S17" s="9">
        <v>0</v>
      </c>
      <c r="T17" s="9">
        <v>0</v>
      </c>
      <c r="U17" s="187">
        <v>0</v>
      </c>
    </row>
    <row r="18" spans="2:21" ht="38.25">
      <c r="B18" s="154" t="s">
        <v>205</v>
      </c>
      <c r="C18" s="9" t="s">
        <v>206</v>
      </c>
      <c r="D18" s="9">
        <v>3</v>
      </c>
      <c r="E18" s="9">
        <v>1</v>
      </c>
      <c r="F18" s="9">
        <v>3</v>
      </c>
      <c r="G18" s="9" t="s">
        <v>194</v>
      </c>
      <c r="H18" s="9" t="s">
        <v>209</v>
      </c>
      <c r="I18" s="9">
        <v>0</v>
      </c>
      <c r="J18" s="9"/>
      <c r="K18" s="9" t="s">
        <v>195</v>
      </c>
      <c r="L18" s="9" t="s">
        <v>200</v>
      </c>
      <c r="M18" s="9">
        <v>0</v>
      </c>
      <c r="N18" s="9">
        <v>4500</v>
      </c>
      <c r="O18" s="9">
        <v>7500</v>
      </c>
      <c r="P18" s="9">
        <v>3000</v>
      </c>
      <c r="Q18" s="9">
        <v>1.6</v>
      </c>
      <c r="R18" s="9">
        <v>0</v>
      </c>
      <c r="S18" s="9">
        <v>0</v>
      </c>
      <c r="T18" s="9">
        <v>0</v>
      </c>
      <c r="U18" s="187">
        <v>0</v>
      </c>
    </row>
    <row r="19" spans="2:21" ht="38.25">
      <c r="B19" s="168"/>
      <c r="C19" s="9" t="s">
        <v>207</v>
      </c>
      <c r="D19" s="9">
        <v>3</v>
      </c>
      <c r="E19" s="9">
        <v>1</v>
      </c>
      <c r="F19" s="9">
        <v>3</v>
      </c>
      <c r="G19" s="9" t="s">
        <v>194</v>
      </c>
      <c r="H19" s="9" t="s">
        <v>210</v>
      </c>
      <c r="I19" s="9">
        <v>0</v>
      </c>
      <c r="J19" s="9"/>
      <c r="K19" s="9" t="s">
        <v>195</v>
      </c>
      <c r="L19" s="9" t="s">
        <v>200</v>
      </c>
      <c r="M19" s="9">
        <v>0</v>
      </c>
      <c r="N19" s="9">
        <v>6250</v>
      </c>
      <c r="O19" s="9">
        <v>9450</v>
      </c>
      <c r="P19" s="9">
        <v>3200</v>
      </c>
      <c r="Q19" s="9">
        <v>1.51</v>
      </c>
      <c r="R19" s="9">
        <v>0</v>
      </c>
      <c r="S19" s="9">
        <v>0</v>
      </c>
      <c r="T19" s="9">
        <v>0</v>
      </c>
      <c r="U19" s="187">
        <v>0</v>
      </c>
    </row>
    <row r="20" spans="2:21" ht="38.25">
      <c r="B20" s="168"/>
      <c r="C20" s="9" t="s">
        <v>212</v>
      </c>
      <c r="D20" s="9">
        <v>3</v>
      </c>
      <c r="E20" s="9">
        <v>1</v>
      </c>
      <c r="F20" s="9">
        <v>3</v>
      </c>
      <c r="G20" s="9" t="s">
        <v>194</v>
      </c>
      <c r="H20" s="9" t="s">
        <v>213</v>
      </c>
      <c r="I20" s="9">
        <v>0</v>
      </c>
      <c r="J20" s="9"/>
      <c r="K20" s="9" t="s">
        <v>195</v>
      </c>
      <c r="L20" s="9" t="s">
        <v>200</v>
      </c>
      <c r="M20" s="9">
        <v>0</v>
      </c>
      <c r="N20" s="9">
        <v>8000</v>
      </c>
      <c r="O20" s="9">
        <v>15000</v>
      </c>
      <c r="P20" s="9">
        <v>7000</v>
      </c>
      <c r="Q20" s="9">
        <v>1.87</v>
      </c>
      <c r="R20" s="9">
        <v>0</v>
      </c>
      <c r="S20" s="9">
        <v>0</v>
      </c>
      <c r="T20" s="9">
        <v>0</v>
      </c>
      <c r="U20" s="187">
        <v>0</v>
      </c>
    </row>
    <row r="21" spans="2:21" ht="38.25">
      <c r="B21" s="155"/>
      <c r="C21" s="9" t="s">
        <v>208</v>
      </c>
      <c r="D21" s="9">
        <v>3</v>
      </c>
      <c r="E21" s="9">
        <v>1</v>
      </c>
      <c r="F21" s="9">
        <v>3</v>
      </c>
      <c r="G21" s="9" t="s">
        <v>194</v>
      </c>
      <c r="H21" s="9" t="s">
        <v>209</v>
      </c>
      <c r="I21" s="9">
        <v>0</v>
      </c>
      <c r="J21" s="9"/>
      <c r="K21" s="9" t="s">
        <v>195</v>
      </c>
      <c r="L21" s="9" t="s">
        <v>211</v>
      </c>
      <c r="M21" s="9">
        <v>0</v>
      </c>
      <c r="N21" s="9">
        <v>3800</v>
      </c>
      <c r="O21" s="9">
        <v>7500</v>
      </c>
      <c r="P21" s="9">
        <v>3700</v>
      </c>
      <c r="Q21" s="9">
        <v>1.97</v>
      </c>
      <c r="R21" s="9">
        <v>0</v>
      </c>
      <c r="S21" s="9">
        <v>0</v>
      </c>
      <c r="T21" s="9">
        <v>0</v>
      </c>
      <c r="U21" s="187">
        <v>0</v>
      </c>
    </row>
  </sheetData>
  <sheetProtection/>
  <mergeCells count="25">
    <mergeCell ref="M4:M5"/>
    <mergeCell ref="P4:P5"/>
    <mergeCell ref="H4:H5"/>
    <mergeCell ref="G2:G5"/>
    <mergeCell ref="B16:B17"/>
    <mergeCell ref="E2:E5"/>
    <mergeCell ref="H2:I3"/>
    <mergeCell ref="J2:J5"/>
    <mergeCell ref="L2:M3"/>
    <mergeCell ref="N2:Q3"/>
    <mergeCell ref="R2:U2"/>
    <mergeCell ref="R3:U3"/>
    <mergeCell ref="F2:F5"/>
    <mergeCell ref="I4:I5"/>
    <mergeCell ref="L4:L5"/>
    <mergeCell ref="B18:B21"/>
    <mergeCell ref="Q4:Q5"/>
    <mergeCell ref="K2:K5"/>
    <mergeCell ref="T4:T5"/>
    <mergeCell ref="U4:U5"/>
    <mergeCell ref="A1:U1"/>
    <mergeCell ref="A2:A5"/>
    <mergeCell ref="B2:B5"/>
    <mergeCell ref="C2:C5"/>
    <mergeCell ref="D2:D5"/>
  </mergeCell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9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12.00390625" style="0" customWidth="1"/>
    <col min="2" max="2" width="11.57421875" style="0" customWidth="1"/>
    <col min="3" max="3" width="10.7109375" style="0" customWidth="1"/>
    <col min="8" max="8" width="12.8515625" style="0" customWidth="1"/>
    <col min="9" max="9" width="12.140625" style="0" customWidth="1"/>
    <col min="11" max="11" width="14.00390625" style="0" customWidth="1"/>
    <col min="12" max="12" width="11.140625" style="0" customWidth="1"/>
  </cols>
  <sheetData>
    <row r="1" ht="15.75" thickBot="1"/>
    <row r="2" spans="1:14" ht="53.25" customHeight="1" thickBot="1">
      <c r="A2" s="177" t="s">
        <v>90</v>
      </c>
      <c r="B2" s="177" t="s">
        <v>104</v>
      </c>
      <c r="C2" s="177" t="s">
        <v>91</v>
      </c>
      <c r="D2" s="179" t="s">
        <v>92</v>
      </c>
      <c r="E2" s="181"/>
      <c r="F2" s="181"/>
      <c r="G2" s="180"/>
      <c r="H2" s="177" t="s">
        <v>93</v>
      </c>
      <c r="I2" s="177" t="s">
        <v>94</v>
      </c>
      <c r="J2" s="177" t="s">
        <v>95</v>
      </c>
      <c r="K2" s="177" t="s">
        <v>96</v>
      </c>
      <c r="L2" s="177" t="s">
        <v>105</v>
      </c>
      <c r="M2" s="179" t="s">
        <v>97</v>
      </c>
      <c r="N2" s="180"/>
    </row>
    <row r="3" spans="1:14" ht="69.75" customHeight="1">
      <c r="A3" s="178"/>
      <c r="B3" s="178"/>
      <c r="C3" s="178"/>
      <c r="D3" s="100" t="s">
        <v>98</v>
      </c>
      <c r="E3" s="100" t="s">
        <v>99</v>
      </c>
      <c r="F3" s="100" t="s">
        <v>100</v>
      </c>
      <c r="G3" s="100" t="s">
        <v>101</v>
      </c>
      <c r="H3" s="178"/>
      <c r="I3" s="178"/>
      <c r="J3" s="178"/>
      <c r="K3" s="178"/>
      <c r="L3" s="178"/>
      <c r="M3" s="100" t="s">
        <v>102</v>
      </c>
      <c r="N3" s="100" t="s">
        <v>103</v>
      </c>
    </row>
    <row r="4" spans="1:14" ht="15.75">
      <c r="A4" s="101">
        <v>0</v>
      </c>
      <c r="B4" s="102">
        <v>0</v>
      </c>
      <c r="C4" s="102">
        <v>0</v>
      </c>
      <c r="D4" s="102">
        <v>0</v>
      </c>
      <c r="E4" s="102">
        <v>0</v>
      </c>
      <c r="F4" s="102">
        <v>0</v>
      </c>
      <c r="G4" s="102">
        <v>0</v>
      </c>
      <c r="H4" s="102">
        <v>0</v>
      </c>
      <c r="I4" s="102">
        <v>0</v>
      </c>
      <c r="J4" s="102">
        <v>0</v>
      </c>
      <c r="K4" s="102">
        <v>0</v>
      </c>
      <c r="L4" s="103">
        <v>0</v>
      </c>
      <c r="M4" s="103">
        <v>0</v>
      </c>
      <c r="N4" s="103">
        <v>0</v>
      </c>
    </row>
    <row r="5" spans="1:14" ht="15.75">
      <c r="A5" s="101">
        <v>0</v>
      </c>
      <c r="B5" s="102">
        <v>0</v>
      </c>
      <c r="C5" s="102">
        <v>0</v>
      </c>
      <c r="D5" s="102">
        <v>0</v>
      </c>
      <c r="E5" s="102">
        <v>0</v>
      </c>
      <c r="F5" s="102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3">
        <v>0</v>
      </c>
      <c r="M5" s="103">
        <v>0</v>
      </c>
      <c r="N5" s="103">
        <v>0</v>
      </c>
    </row>
    <row r="6" spans="1:14" ht="15.75">
      <c r="A6" s="101">
        <v>0</v>
      </c>
      <c r="B6" s="102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3">
        <v>0</v>
      </c>
      <c r="M6" s="103">
        <v>0</v>
      </c>
      <c r="N6" s="103">
        <v>0</v>
      </c>
    </row>
    <row r="7" spans="1:14" ht="15.75">
      <c r="A7" s="101">
        <v>0</v>
      </c>
      <c r="B7" s="102">
        <v>0</v>
      </c>
      <c r="C7" s="102">
        <v>0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3">
        <v>0</v>
      </c>
      <c r="M7" s="103">
        <v>0</v>
      </c>
      <c r="N7" s="103">
        <v>0</v>
      </c>
    </row>
    <row r="8" spans="1:14" ht="15.75">
      <c r="A8" s="101">
        <v>0</v>
      </c>
      <c r="B8" s="102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3">
        <v>0</v>
      </c>
      <c r="M8" s="103">
        <v>0</v>
      </c>
      <c r="N8" s="103">
        <v>0</v>
      </c>
    </row>
    <row r="9" spans="1:14" ht="15.75">
      <c r="A9" s="101">
        <v>0</v>
      </c>
      <c r="B9" s="102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3">
        <v>0</v>
      </c>
      <c r="M9" s="103">
        <v>0</v>
      </c>
      <c r="N9" s="103">
        <v>0</v>
      </c>
    </row>
  </sheetData>
  <sheetProtection/>
  <mergeCells count="10">
    <mergeCell ref="J2:J3"/>
    <mergeCell ref="K2:K3"/>
    <mergeCell ref="L2:L3"/>
    <mergeCell ref="M2:N2"/>
    <mergeCell ref="A2:A3"/>
    <mergeCell ref="B2:B3"/>
    <mergeCell ref="C2:C3"/>
    <mergeCell ref="D2:G2"/>
    <mergeCell ref="H2:H3"/>
    <mergeCell ref="I2:I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S6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2" max="2" width="14.421875" style="0" customWidth="1"/>
    <col min="3" max="3" width="13.00390625" style="0" customWidth="1"/>
    <col min="5" max="5" width="11.00390625" style="0" customWidth="1"/>
  </cols>
  <sheetData>
    <row r="3" spans="1:19" ht="30">
      <c r="A3" s="185" t="s">
        <v>106</v>
      </c>
      <c r="B3" s="185" t="s">
        <v>90</v>
      </c>
      <c r="C3" s="182" t="s">
        <v>107</v>
      </c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4"/>
      <c r="P3" s="182" t="s">
        <v>108</v>
      </c>
      <c r="Q3" s="183"/>
      <c r="R3" s="184"/>
      <c r="S3" s="20" t="s">
        <v>109</v>
      </c>
    </row>
    <row r="4" spans="1:19" ht="45">
      <c r="A4" s="186"/>
      <c r="B4" s="186"/>
      <c r="C4" s="20" t="s">
        <v>110</v>
      </c>
      <c r="D4" s="20" t="s">
        <v>111</v>
      </c>
      <c r="E4" s="20" t="s">
        <v>112</v>
      </c>
      <c r="F4" s="20" t="s">
        <v>113</v>
      </c>
      <c r="G4" s="20" t="s">
        <v>114</v>
      </c>
      <c r="H4" s="20" t="s">
        <v>115</v>
      </c>
      <c r="I4" s="20" t="s">
        <v>116</v>
      </c>
      <c r="J4" s="20" t="s">
        <v>117</v>
      </c>
      <c r="K4" s="20" t="s">
        <v>118</v>
      </c>
      <c r="L4" s="20" t="s">
        <v>71</v>
      </c>
      <c r="M4" s="20" t="s">
        <v>119</v>
      </c>
      <c r="N4" s="20" t="s">
        <v>120</v>
      </c>
      <c r="O4" s="20" t="s">
        <v>121</v>
      </c>
      <c r="P4" s="20" t="s">
        <v>115</v>
      </c>
      <c r="Q4" s="20" t="s">
        <v>120</v>
      </c>
      <c r="R4" s="20" t="s">
        <v>122</v>
      </c>
      <c r="S4" s="20"/>
    </row>
    <row r="5" spans="1:19" ht="15">
      <c r="A5" s="19" t="s">
        <v>192</v>
      </c>
      <c r="B5" s="19" t="s">
        <v>153</v>
      </c>
      <c r="C5" s="19">
        <v>1</v>
      </c>
      <c r="D5" s="19">
        <v>0</v>
      </c>
      <c r="E5" s="99">
        <v>1</v>
      </c>
      <c r="F5" s="19">
        <v>4</v>
      </c>
      <c r="G5" s="19">
        <v>1</v>
      </c>
      <c r="H5" s="19">
        <v>3</v>
      </c>
      <c r="I5" s="19">
        <v>4</v>
      </c>
      <c r="J5" s="19">
        <v>3</v>
      </c>
      <c r="K5" s="19">
        <v>0</v>
      </c>
      <c r="L5" s="19">
        <v>19</v>
      </c>
      <c r="M5" s="19">
        <v>2</v>
      </c>
      <c r="N5" s="19">
        <v>0</v>
      </c>
      <c r="O5" s="19">
        <v>569</v>
      </c>
      <c r="P5" s="19">
        <v>0</v>
      </c>
      <c r="Q5" s="19">
        <v>4</v>
      </c>
      <c r="R5" s="19">
        <v>87</v>
      </c>
      <c r="S5" s="19">
        <v>656</v>
      </c>
    </row>
    <row r="6" spans="1:19" ht="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</sheetData>
  <sheetProtection/>
  <mergeCells count="4">
    <mergeCell ref="C3:O3"/>
    <mergeCell ref="P3:R3"/>
    <mergeCell ref="A3:A4"/>
    <mergeCell ref="B3:B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DVS Reddy</dc:creator>
  <cp:keywords/>
  <dc:description/>
  <cp:lastModifiedBy>Dell</cp:lastModifiedBy>
  <cp:lastPrinted>2022-03-05T10:26:40Z</cp:lastPrinted>
  <dcterms:created xsi:type="dcterms:W3CDTF">2018-05-02T06:23:41Z</dcterms:created>
  <dcterms:modified xsi:type="dcterms:W3CDTF">2022-03-05T16:56:58Z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